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75" yWindow="1440" windowWidth="15315" windowHeight="7785" tabRatio="500" activeTab="0"/>
  </bookViews>
  <sheets>
    <sheet name="RELATORIO PROGRESSAO" sheetId="1" r:id="rId1"/>
    <sheet name="CARTA PROGRESSAO" sheetId="2" r:id="rId2"/>
  </sheets>
  <definedNames/>
  <calcPr fullCalcOnLoad="1"/>
</workbook>
</file>

<file path=xl/sharedStrings.xml><?xml version="1.0" encoding="utf-8"?>
<sst xmlns="http://schemas.openxmlformats.org/spreadsheetml/2006/main" count="442" uniqueCount="375">
  <si>
    <t>DOCENTE:</t>
  </si>
  <si>
    <t>SIAPE:</t>
  </si>
  <si>
    <t>REGIME:</t>
  </si>
  <si>
    <t>CLASSE E NÍVEL ATUAL:</t>
  </si>
  <si>
    <t>CLASSE E NÍVEL A PROGREDIR:</t>
  </si>
  <si>
    <t>INTERSTÍCIO:</t>
  </si>
  <si>
    <t>ATIVIDADE</t>
  </si>
  <si>
    <t>QTD</t>
  </si>
  <si>
    <t>PONTO</t>
  </si>
  <si>
    <t>I - ATIVIDADE DE ENSINO</t>
  </si>
  <si>
    <t>SUB-TOTAL (máximo de 32 pontos)</t>
  </si>
  <si>
    <t>SUB-TOTAL (máximo de 16 pontos)</t>
  </si>
  <si>
    <t>SUB-TOTAL (máximo de 20 pontos)</t>
  </si>
  <si>
    <t>SUB-TOTAL (máximo de 10 pontos)</t>
  </si>
  <si>
    <t>Cada orientação de outras naturezas acadêmicas, com duração mínima de um semestre (pontuação por orientando)</t>
  </si>
  <si>
    <t>SUB-TOTAL (máximo de 12 pontos)</t>
  </si>
  <si>
    <t>Cada participação em banca examinadora de tese de doutorado</t>
  </si>
  <si>
    <t>Cada participação em banca examinadora de concurso para professor titular</t>
  </si>
  <si>
    <t>Cada participação em banca examinadora de concurso para professor (exceto titular)</t>
  </si>
  <si>
    <t>Cada participação em banca examinadora de dissertação de mestrado</t>
  </si>
  <si>
    <t>Cada participação em banca examinadora de monografia de graduação</t>
  </si>
  <si>
    <t>Cada participação em banca examinadora de processos seletivos diversos</t>
  </si>
  <si>
    <t>Cada participação em banca examinadora de qualificação de mestrado</t>
  </si>
  <si>
    <t>Cada participação em banca examinadora de qualificação de doutorado</t>
  </si>
  <si>
    <t>Cada semestre de orientação de estudante de doutorado (pontuação por orientando)</t>
  </si>
  <si>
    <t>Cada semestre de orientação de estudante de mestrado (pontuação por orientando)</t>
  </si>
  <si>
    <t>Cada semestre de orientação de estudante de especialização (pontuação por orientando)</t>
  </si>
  <si>
    <t>Cada semestre de co-orientação de estudante de doutorado (pontuação por orientando)</t>
  </si>
  <si>
    <t>Cada semestre de co-orientação de estudante de mestrado (pontuação por orientando)</t>
  </si>
  <si>
    <t>Cada semestre de co-orientação de estudante de especialização (pontuação por orientando)</t>
  </si>
  <si>
    <t>TOTAL ATIVIDADES DE ENSINO</t>
  </si>
  <si>
    <t>Nº</t>
  </si>
  <si>
    <t>II - ATIVIDADE DE EXTENSÃO</t>
  </si>
  <si>
    <t>Cada coordenação de Programa de Extensão Universitária, registrado na PROEXT</t>
  </si>
  <si>
    <t>Cada participaçãode equipe de Programa de Extensão Universitária, registrado na PROEXT</t>
  </si>
  <si>
    <t>Cada elaboração de Programa de Extensão Universitária, registrado na PROEXT</t>
  </si>
  <si>
    <t>Cada coordenação de Projeto de Extensão Universitária, registrado na PROEXT</t>
  </si>
  <si>
    <t>Cada coordenação de Programas de Permanência, registrado na PROEXT</t>
  </si>
  <si>
    <t>Cada participação em Projeto de Extensão Universitária, registrado na PROEXT</t>
  </si>
  <si>
    <t>Cada participação em Programas de Permanência, registrado na PROEXT</t>
  </si>
  <si>
    <t>Cada elaboração de Projeto de Extensão Universitária, registrado na PROEXT</t>
  </si>
  <si>
    <t>Cada elaboração de Programas de Permanência, registrado na PROEXT</t>
  </si>
  <si>
    <t>Cada coordenação de Curso de até 39 horas, registrado na PROEXT</t>
  </si>
  <si>
    <t>Cada coordenação de Evento de até 39 horas, registrado na PROEXT</t>
  </si>
  <si>
    <t>Cada coordenação de Curso a partir de 40 horas, registrado na PROEXT</t>
  </si>
  <si>
    <t>Cada coordenação de Evento a partir de 40 horas, registrado na PROEXT</t>
  </si>
  <si>
    <t>Cada participação como ouvinte em curso</t>
  </si>
  <si>
    <t>Cada participação como ouvinte em evento</t>
  </si>
  <si>
    <t>SUB-TOTAL (máximo de 4 pontos)</t>
  </si>
  <si>
    <t>Cada palestra proferida</t>
  </si>
  <si>
    <t>Cada participação em mesa redonda</t>
  </si>
  <si>
    <t>SUB-TOTAL (máximo de 9 pontos)</t>
  </si>
  <si>
    <t>SUB-TOTAL (máximo de 8 pontos)</t>
  </si>
  <si>
    <t>Cada participação em evento com apresentação de trabalho oral</t>
  </si>
  <si>
    <t>Cada participação em evento com apresentação de trabalho em pôster</t>
  </si>
  <si>
    <t>Cada serviço prestado, registrado no Centro de lotação do docente e na PROEXT</t>
  </si>
  <si>
    <t>Cada consultoria, registrada nos Centro de lotação do docente e na PROEXT</t>
  </si>
  <si>
    <t>Cada relatório técnico</t>
  </si>
  <si>
    <t>Cada semestre de orientação de trabalho experimental de extensão de estudante graduação ou ensino médio (pontuação por orientando)</t>
  </si>
  <si>
    <t>Cada semestre de orientação de monitoria de estudante de graduação ou ensino médio (pontuação por orientando)</t>
  </si>
  <si>
    <t>Cada semestre de orientação de estudante de programa de permanência de estudante de graduação ou ensino médio (pontuação por orientando)</t>
  </si>
  <si>
    <t>Cada semestre de orientação de monografia de estudante graduação ou ensino médio (pontuação por orientando)</t>
  </si>
  <si>
    <t>Cada participação em comissão organizadora de curso de até 39 horas</t>
  </si>
  <si>
    <t>Cada participação em comissão organizadora de evento de até 39 horas</t>
  </si>
  <si>
    <t>Cada participação em comissão organizadora de curso a partir de 40 horas</t>
  </si>
  <si>
    <t>Cada participação em comissão organizadora de evento a partir de 40 horas</t>
  </si>
  <si>
    <t>TOTAL ATIVIDADES DE EXTENSÃO</t>
  </si>
  <si>
    <t>TOTAL ATIVIDADE DE PESQUISA E PRODUÇÃO ACADÊMICA</t>
  </si>
  <si>
    <t>III - ATIVIDADE DE PESQUISA E PRODUÇÃO ACADÊMICA</t>
  </si>
  <si>
    <t>SUB-TOTAL (pontuação livre)</t>
  </si>
  <si>
    <t>Cada artigo publicado em periódico especializado indexado com Qualis A e B</t>
  </si>
  <si>
    <t>Cada artigo publicado em periódico especializado indexado com Qualis C</t>
  </si>
  <si>
    <t>Cada artigo publicado em periódico especializado não indexado</t>
  </si>
  <si>
    <t>Cada autoria ou co-autoria de livro especializado com conselho editorial</t>
  </si>
  <si>
    <t>Cada autoria ou co-autoria de capítulo de livro especializado com conselho editorial</t>
  </si>
  <si>
    <t>Cada trabalho completo publicado em anais de eventos (congresso ou simpósios)</t>
  </si>
  <si>
    <t>Cada trabalho completo publicado em suplementos de periódicos</t>
  </si>
  <si>
    <t>Cada trabalho completo publicado em cadernos especiais de jornais</t>
  </si>
  <si>
    <t>Cada resumo expandido publicado em anais de eventos (congresso ou simpósios)</t>
  </si>
  <si>
    <t>Cada resumo expandido publicado em suplementos de periódicos</t>
  </si>
  <si>
    <t>Cada resumo expandido publicado em cadernos especiais de jornais</t>
  </si>
  <si>
    <t>Cada resumo simples publicado em anais de eventos (congresso ou simpósios)</t>
  </si>
  <si>
    <t>Cada resumo simples publicado em suplementos de periódicos</t>
  </si>
  <si>
    <t>Cada resumo simples publicado em cadernos especiais de jornais</t>
  </si>
  <si>
    <t>Cada publicação de tradução de livro</t>
  </si>
  <si>
    <t>Cada publicação de boletins técnicos</t>
  </si>
  <si>
    <t>Cada publicação de textos em formato de notícias em revistas ou jornais</t>
  </si>
  <si>
    <t>Cada publicação de outros tipos de trabalhos</t>
  </si>
  <si>
    <t>Cada  exposição premiada</t>
  </si>
  <si>
    <t>Cada obra artística premiada</t>
  </si>
  <si>
    <t>Cada obra literária premiada</t>
  </si>
  <si>
    <t>Cada obra científica premiada</t>
  </si>
  <si>
    <t>Cada obra audiovisual premiada</t>
  </si>
  <si>
    <t>Cada  exposição</t>
  </si>
  <si>
    <t>Cada obra artística</t>
  </si>
  <si>
    <t>Cada obra literária</t>
  </si>
  <si>
    <t>Cada obra científica</t>
  </si>
  <si>
    <t>Cada obra audiovisual</t>
  </si>
  <si>
    <t>Cada tese de doutorado, orientada pelo docente, defendida e aprovada</t>
  </si>
  <si>
    <t>Cada dissertação de mestrado, orientada pelo docente, defendida e aprovada</t>
  </si>
  <si>
    <t>Cada monografia de especialização, orientada pelo docente, defendida e aprovada</t>
  </si>
  <si>
    <t>Cada monografia de graduação, orientada pelo docente, defendida e aprovada</t>
  </si>
  <si>
    <t>Cada software desenvolvido</t>
  </si>
  <si>
    <t>Cada Relatório de Pesquisa elaborado, registrado na PRPPG</t>
  </si>
  <si>
    <t>Cada Projeto de Pesquisa elaborado, registrado na PRPPG</t>
  </si>
  <si>
    <t>Cada coordenação de Projeto de Pesquisa, registrada na PRPPG</t>
  </si>
  <si>
    <t>Cada participação em Projeto de Pesquisa, registrado na PRPPG</t>
  </si>
  <si>
    <t>Cada registro de patente concluído</t>
  </si>
  <si>
    <t>Cada registro de patente em fase de avaliação</t>
  </si>
  <si>
    <t>Cada ano de participação como líder de grupo de pesquisa reconhecido por entidades credenciadas</t>
  </si>
  <si>
    <t>SUB-TOTAL (máximo de 3 pontos)</t>
  </si>
  <si>
    <t>Cada ano de participação como membro de grupo de pesquisa reconhecido por entidades credenciadas</t>
  </si>
  <si>
    <t>SUB-TOTAL (máximo de 2 pontos)</t>
  </si>
  <si>
    <t>Cada revisão de artigo científico</t>
  </si>
  <si>
    <t>Cada revisão de projetos de Agências de Fomento</t>
  </si>
  <si>
    <t>Cada revisão de trabalhos de outra natureza</t>
  </si>
  <si>
    <t>Cada mês de participação como editor chefe de corpo editorial de qualquer tipo de publicação</t>
  </si>
  <si>
    <t>Cada semestre de participação como membro de corpo editorial de qualquer tipo de publicação</t>
  </si>
  <si>
    <t>V - CAPACITAÇÃO PROFISSIONAL</t>
  </si>
  <si>
    <t>TOTAL CAPACITAÇÃO PROFISSIONAL</t>
  </si>
  <si>
    <t>PONTUAÇÃO TOTAL</t>
  </si>
  <si>
    <t>IV - ATIVIDADES ADMINISTRATIVAS</t>
  </si>
  <si>
    <t>SUB-TOTAL (máximo de 5 pontos)</t>
  </si>
  <si>
    <t>Cada mês de exercício dos cargo de Reitor (qualquer progressão horizontal)</t>
  </si>
  <si>
    <t>Cada mês de exercício do cargo de Vice-Reitor (qualquer progressão horizontal)</t>
  </si>
  <si>
    <t>Cada mês de exercício do cargo de Diretor de Unidade (qualquer progressão horizontal)</t>
  </si>
  <si>
    <t>Cada mês de exercício dos cargo de Reitor (progressão vertical de Adjunto IV para Associado I)</t>
  </si>
  <si>
    <t>Cada mês de exercício do cargo de Vice-Reitor (progressão vertical de Adjunto IV para Associado I)</t>
  </si>
  <si>
    <t>Cada mês de exercício do cargo de Diretor de Unidade (progressão vertical de Adjunto IV para Associado I)</t>
  </si>
  <si>
    <t>Cada mês de exercício do cargo de Pró-Reitor</t>
  </si>
  <si>
    <t>Cada mês de exercício do cargo de Vice-Diretor</t>
  </si>
  <si>
    <t>Cada mês de exercício de cargo de dirção (CD), exceto Reitor, Vice-reitor, Diretor de Unidade e Vice-diretor</t>
  </si>
  <si>
    <t>Cada mês de exercício de função gratificada (FG)</t>
  </si>
  <si>
    <t>Cada mês de exercício do cargo de Presidente de Câmara de Graduação</t>
  </si>
  <si>
    <t>Cada mês de exercício do cargo de Presidente de Câmara de Pesquisa e Pós-Graduação</t>
  </si>
  <si>
    <t>Cada mês de exercício do cargo de Presidente de Câmara de Extensão</t>
  </si>
  <si>
    <t>Cada mês de exercício do cargo de Presidente de Câmara de Assuntos Estudantis e Políticas Afirmativas</t>
  </si>
  <si>
    <t>Cada mês de exercício do cargo de Presidente de CPPD</t>
  </si>
  <si>
    <t>Cada mês de exercício do cargo de Coordenador de Colegiado de Curso</t>
  </si>
  <si>
    <t>Cada mês de exercício do cargo de Coordenador de Área de Conhecimento</t>
  </si>
  <si>
    <t>Cada mês de participação como membro de Conselhos</t>
  </si>
  <si>
    <t>Cada mês de participação como membro de colegiado de curso de graduação</t>
  </si>
  <si>
    <t>Cada mês de participação como membro de colegiado de curso de pós-graduação</t>
  </si>
  <si>
    <t>Cada mês de participação como membro de comissão permanente</t>
  </si>
  <si>
    <t>Cada mês de participação como membro de diretoria de associação cienífica</t>
  </si>
  <si>
    <t>Cada mês de participação como membro de diretoria de agência de fomento</t>
  </si>
  <si>
    <t>Cada mês de participação como membro de diretoria de órgão de classe</t>
  </si>
  <si>
    <t>Cada mês de participação como membro da representação sindical docente</t>
  </si>
  <si>
    <t>Cada semestre de participação como membro suplente de Conselhos</t>
  </si>
  <si>
    <t>Cada semestre de participação como membro suplente de colegiado de curso de graduação</t>
  </si>
  <si>
    <t>Cada semestre de participação como membro suplente de colegiado de curso de pós-graduação</t>
  </si>
  <si>
    <t>Cada semestre de participação como membro suplente de comissão permanente</t>
  </si>
  <si>
    <t>Cada semestre de participação como membro suplente de diretoria de associação cienífica</t>
  </si>
  <si>
    <t>Cada semestre de participação como membro suplente de diretoria de agência de fomento</t>
  </si>
  <si>
    <t>Cada semestre de participação como membro suplente de diretoria de órgão de classe</t>
  </si>
  <si>
    <t>Cada semestre de participação como membro suplente da representação sindical docente</t>
  </si>
  <si>
    <t>Cada mês de exercício de outras atividades administrativas, definidas pela Unidade</t>
  </si>
  <si>
    <t>Cada portaria de participação em Entidades científicas</t>
  </si>
  <si>
    <t>Cada portaria de âmbito institucional de participação em Conselhos governamentais</t>
  </si>
  <si>
    <t>Cada portaria de âmbito institucional de participação em Comissões governamentais</t>
  </si>
  <si>
    <t>Cada portaria de âmbito institucional de participação em Diretorias governamentais</t>
  </si>
  <si>
    <t>Cada portaria de âmbito institucional de participação em Entidades culturais</t>
  </si>
  <si>
    <t>Cada portaria de âmbito institucional de participação em Comissões especiais</t>
  </si>
  <si>
    <t>Cada portaria de âmbito institucional de participação em Coordenações especiais</t>
  </si>
  <si>
    <t>Curso de Doutorado concluído por um professor adjunto</t>
  </si>
  <si>
    <t>Curso de Mestrado concluído por um professor adjunto</t>
  </si>
  <si>
    <t>Curso de Mestrado concluído por um professor assistente</t>
  </si>
  <si>
    <t>Curso de Especialização concluído por professor auxiliar</t>
  </si>
  <si>
    <t>Curso de Especialização concluído por um professor adjunto</t>
  </si>
  <si>
    <t>Curso de Especialização concluído por um professor assistente</t>
  </si>
  <si>
    <t>Curso de aperfeiçoamento concluído por um professor auxiliar</t>
  </si>
  <si>
    <t>Cada curso livre concluído</t>
  </si>
  <si>
    <t>Cada curso concluído de formação pedagógica continuada</t>
  </si>
  <si>
    <t>Cada curso concluído de capacitação</t>
  </si>
  <si>
    <t>SÍNTESE DA PONTUAÇÃO</t>
  </si>
  <si>
    <t>I-1a</t>
  </si>
  <si>
    <t>I-1b</t>
  </si>
  <si>
    <t>I-2a</t>
  </si>
  <si>
    <t>I-2b</t>
  </si>
  <si>
    <t>I-2c</t>
  </si>
  <si>
    <t>I-2d</t>
  </si>
  <si>
    <t>I-2e</t>
  </si>
  <si>
    <t>I-2f</t>
  </si>
  <si>
    <t>I-3a</t>
  </si>
  <si>
    <t>I-3b</t>
  </si>
  <si>
    <t>I-3c</t>
  </si>
  <si>
    <t>I-3d</t>
  </si>
  <si>
    <t>I-4</t>
  </si>
  <si>
    <t>I-5a</t>
  </si>
  <si>
    <t>I-5b</t>
  </si>
  <si>
    <t>I-5c</t>
  </si>
  <si>
    <t>I-5d</t>
  </si>
  <si>
    <t>I-5e</t>
  </si>
  <si>
    <t>I-5f</t>
  </si>
  <si>
    <t>I-5g</t>
  </si>
  <si>
    <t>I-5h</t>
  </si>
  <si>
    <t>II-10d</t>
  </si>
  <si>
    <t>II-10c</t>
  </si>
  <si>
    <t>II-1</t>
  </si>
  <si>
    <t>II-2a</t>
  </si>
  <si>
    <t>II-2b</t>
  </si>
  <si>
    <t>II-3a</t>
  </si>
  <si>
    <t>II-3b</t>
  </si>
  <si>
    <t>II-4a</t>
  </si>
  <si>
    <t>II-4b</t>
  </si>
  <si>
    <t>II-4c</t>
  </si>
  <si>
    <t>II-4d</t>
  </si>
  <si>
    <t>II-5a</t>
  </si>
  <si>
    <t>II-5b</t>
  </si>
  <si>
    <t>II-5c</t>
  </si>
  <si>
    <t>II-5d</t>
  </si>
  <si>
    <t>II-6a</t>
  </si>
  <si>
    <t>II-6b</t>
  </si>
  <si>
    <t>II-7a</t>
  </si>
  <si>
    <t>II-7b</t>
  </si>
  <si>
    <t>II-8a</t>
  </si>
  <si>
    <t>II-8b</t>
  </si>
  <si>
    <t>II-9a</t>
  </si>
  <si>
    <t>II-9b</t>
  </si>
  <si>
    <t>II-9c</t>
  </si>
  <si>
    <t>II-10a</t>
  </si>
  <si>
    <t>II-10b</t>
  </si>
  <si>
    <t>III-1a</t>
  </si>
  <si>
    <t>III-1b</t>
  </si>
  <si>
    <t>III-2</t>
  </si>
  <si>
    <t>III-3</t>
  </si>
  <si>
    <t>III-4</t>
  </si>
  <si>
    <t>III-5a</t>
  </si>
  <si>
    <t>III-5b</t>
  </si>
  <si>
    <t>III-5c</t>
  </si>
  <si>
    <t>III-5d</t>
  </si>
  <si>
    <t>III-5e</t>
  </si>
  <si>
    <t>III-5f</t>
  </si>
  <si>
    <t>III-5g</t>
  </si>
  <si>
    <t>III-5h</t>
  </si>
  <si>
    <t>III-5i</t>
  </si>
  <si>
    <t>III-6a</t>
  </si>
  <si>
    <t>III-6b</t>
  </si>
  <si>
    <t>III-6c</t>
  </si>
  <si>
    <t>III-6d</t>
  </si>
  <si>
    <t>III-7a</t>
  </si>
  <si>
    <t>III-7b</t>
  </si>
  <si>
    <t>III-7c</t>
  </si>
  <si>
    <t>III-7d</t>
  </si>
  <si>
    <t>III-7e</t>
  </si>
  <si>
    <t>III-8a</t>
  </si>
  <si>
    <t>III-8b</t>
  </si>
  <si>
    <t>III-8c</t>
  </si>
  <si>
    <t>III-8d</t>
  </si>
  <si>
    <t>III-8e</t>
  </si>
  <si>
    <t>III-9a</t>
  </si>
  <si>
    <t>III-9b</t>
  </si>
  <si>
    <t>III-9c</t>
  </si>
  <si>
    <t>III-10</t>
  </si>
  <si>
    <t>III-11</t>
  </si>
  <si>
    <t>III-12a</t>
  </si>
  <si>
    <t>III-12b</t>
  </si>
  <si>
    <t>III-13</t>
  </si>
  <si>
    <t>III-14</t>
  </si>
  <si>
    <t>III-15a</t>
  </si>
  <si>
    <t>III-15b</t>
  </si>
  <si>
    <t>III-16</t>
  </si>
  <si>
    <t>III-17</t>
  </si>
  <si>
    <t>III-18a</t>
  </si>
  <si>
    <t>III-18b</t>
  </si>
  <si>
    <t>III-19a</t>
  </si>
  <si>
    <t>III-19b</t>
  </si>
  <si>
    <t>III-20</t>
  </si>
  <si>
    <t>III-21a</t>
  </si>
  <si>
    <t>III-21b</t>
  </si>
  <si>
    <t>IV-1a</t>
  </si>
  <si>
    <t>IV-1b</t>
  </si>
  <si>
    <t>IV-1c</t>
  </si>
  <si>
    <t>IV-1d</t>
  </si>
  <si>
    <t>IV-1e</t>
  </si>
  <si>
    <t>IV-1f</t>
  </si>
  <si>
    <t>IV-2</t>
  </si>
  <si>
    <t>IV-3</t>
  </si>
  <si>
    <t>IV-4a</t>
  </si>
  <si>
    <t>IV-4b</t>
  </si>
  <si>
    <t>IV-5a</t>
  </si>
  <si>
    <t>IV-5b</t>
  </si>
  <si>
    <t>IV-5c</t>
  </si>
  <si>
    <t>IV-5d</t>
  </si>
  <si>
    <t>IV-5e</t>
  </si>
  <si>
    <t>IV-6a</t>
  </si>
  <si>
    <t>IV-6b</t>
  </si>
  <si>
    <t>IV-7a</t>
  </si>
  <si>
    <t>IV-7b</t>
  </si>
  <si>
    <t>IV-7c</t>
  </si>
  <si>
    <t>IV-7d</t>
  </si>
  <si>
    <t>IV-7e</t>
  </si>
  <si>
    <t>IV-7f</t>
  </si>
  <si>
    <t>IV-7g</t>
  </si>
  <si>
    <t>IV-7h</t>
  </si>
  <si>
    <t>IV-7i</t>
  </si>
  <si>
    <t>IV-7j</t>
  </si>
  <si>
    <t>IV-7k</t>
  </si>
  <si>
    <t>IV-7l</t>
  </si>
  <si>
    <t>IV-7m</t>
  </si>
  <si>
    <t>IV-7n</t>
  </si>
  <si>
    <t>IV-7o</t>
  </si>
  <si>
    <t>IV-7p</t>
  </si>
  <si>
    <t>IV-8</t>
  </si>
  <si>
    <t>IV-9a</t>
  </si>
  <si>
    <t>IV-9b</t>
  </si>
  <si>
    <t>IV-9c</t>
  </si>
  <si>
    <t>IV-9d</t>
  </si>
  <si>
    <t>IV-9e</t>
  </si>
  <si>
    <t>IV-9f</t>
  </si>
  <si>
    <t>IV-9g</t>
  </si>
  <si>
    <t>V-1</t>
  </si>
  <si>
    <t>V-2</t>
  </si>
  <si>
    <t>V-3</t>
  </si>
  <si>
    <t>V-4</t>
  </si>
  <si>
    <t>V-5a</t>
  </si>
  <si>
    <t>V-5b</t>
  </si>
  <si>
    <t>V-6</t>
  </si>
  <si>
    <t>V-7</t>
  </si>
  <si>
    <t>V-8a</t>
  </si>
  <si>
    <t>V-8b</t>
  </si>
  <si>
    <t>I- Total de Atividade de Ensino</t>
  </si>
  <si>
    <t>II- Total de Atividade de Extensão</t>
  </si>
  <si>
    <t>III- Total de Atividade de Pesquisa e Produção Acadêmica</t>
  </si>
  <si>
    <t>IV- Total de Atividades Administrativas</t>
  </si>
  <si>
    <t>V- Total de Capacitação Profissional</t>
  </si>
  <si>
    <t>RELATÓRIO DE PROGRESSÃO DOCENTE</t>
  </si>
  <si>
    <t>Professor do Magistério Superior</t>
  </si>
  <si>
    <t>Universidade Federal do Recôncavo da Bahia</t>
  </si>
  <si>
    <t>PONTUÇÃO ABSOLUTA</t>
  </si>
  <si>
    <t>PONTUÇÃO PONDERADA</t>
  </si>
  <si>
    <t>Escolha uma opção</t>
  </si>
  <si>
    <t>I-1d</t>
  </si>
  <si>
    <t>I-1c</t>
  </si>
  <si>
    <t xml:space="preserve">Cada 17 horas de aulas ministradas em curso de graduação </t>
  </si>
  <si>
    <t>Cada 17 horas de aulas ministradas em curso de pós-graduação</t>
  </si>
  <si>
    <t xml:space="preserve">Cada 17 horas de aulas ministradas em curso de extensão </t>
  </si>
  <si>
    <t>I-1e</t>
  </si>
  <si>
    <t>I-1f</t>
  </si>
  <si>
    <t>Cada 17 horas de aulas ministradas em curso de graduação em campi diferente do qual o professor é lotado</t>
  </si>
  <si>
    <t>Cada 17 horas de aulas ministradas em curso de pós-graduação em campi diferente do qual o professor é lotado</t>
  </si>
  <si>
    <t>Cada 17 horas de aulas ministradas em curso de extensão em campi diferente do qual o professor é lotado</t>
  </si>
  <si>
    <t xml:space="preserve">                                   UNIVERSIDADE FEDERAL DO RECÔNCAVO DA BAHIA</t>
  </si>
  <si>
    <t xml:space="preserve">                                   Rua Rui Barbosa, n. 710 - Centro. Cruz das Almas / Bahia / Brasil</t>
  </si>
  <si>
    <t xml:space="preserve">                                   CEP: 44.380-000                                         Fone: +55 75 3621-2350</t>
  </si>
  <si>
    <t xml:space="preserve">                                   reitoria@ufrb.com.br   /   www.ufrb.edu.br</t>
  </si>
  <si>
    <t>UNIDADE DE LOTAÇÃO:</t>
  </si>
  <si>
    <t>INÍCIO:</t>
  </si>
  <si>
    <t>FINAL:</t>
  </si>
  <si>
    <t>LOCAL:</t>
  </si>
  <si>
    <t>DATA:</t>
  </si>
  <si>
    <t>NOME / ASSINATURA:</t>
  </si>
  <si>
    <t>SIAPE nº:</t>
  </si>
  <si>
    <r>
      <t>ATENÇÃO</t>
    </r>
    <r>
      <rPr>
        <b/>
        <sz val="10"/>
        <color indexed="10"/>
        <rFont val="Arial Narrow"/>
        <family val="2"/>
      </rPr>
      <t>: o preenchimento da tabela é feito exclusivamente nos campos com fundo amarelo.</t>
    </r>
  </si>
  <si>
    <t>Senhor(a) Diretor(a) do</t>
  </si>
  <si>
    <t>TIPO DA PROGRESSÃO:</t>
  </si>
  <si>
    <t xml:space="preserve">da classe/nível </t>
  </si>
  <si>
    <t xml:space="preserve">para a classe/nível </t>
  </si>
  <si>
    <t>Local</t>
  </si>
  <si>
    <t>Data:</t>
  </si>
  <si>
    <t xml:space="preserve">cujo interstício teve início no dia </t>
  </si>
  <si>
    <t>Com vistas a subsidiar o processo de progressão docente na Universidade Federal do Recôncavo</t>
  </si>
  <si>
    <t>da Bahia, solicito, através deste documento, que seja iniciado o meu Processo de Progressão</t>
  </si>
  <si>
    <t>e final no dia</t>
  </si>
  <si>
    <t>. Em anexo apresento o Relatório de Progressão Docente com as correspondentes</t>
  </si>
  <si>
    <t>comprovações das atividades realizadas.</t>
  </si>
  <si>
    <t>Nome / Assinatura:</t>
  </si>
  <si>
    <t>Siape nº:</t>
  </si>
  <si>
    <r>
      <t xml:space="preserve">Assunto: </t>
    </r>
    <r>
      <rPr>
        <b/>
        <sz val="12"/>
        <color indexed="8"/>
        <rFont val="Times New Roman"/>
        <family val="1"/>
      </rPr>
      <t>Pedido de abertura de processo de progressão vertical/horizontal docente</t>
    </r>
  </si>
  <si>
    <t>Ilmo(a) Sr(a)</t>
  </si>
  <si>
    <t>UNIVERSIDADE FEDERAL DO RECÔNCAVO DA BAHIA</t>
  </si>
  <si>
    <t>M.D. Diretor(a)</t>
  </si>
  <si>
    <t>Centro de</t>
  </si>
  <si>
    <t>Artes, Humanidades e Letras</t>
  </si>
  <si>
    <r>
      <t>ATENÇÃO</t>
    </r>
    <r>
      <rPr>
        <b/>
        <sz val="10"/>
        <color indexed="10"/>
        <rFont val="Arial Narrow"/>
        <family val="2"/>
      </rPr>
      <t>: o preenchimento deve ser feito exclusivamente nos campos com fundo amarelo.</t>
    </r>
  </si>
</sst>
</file>

<file path=xl/styles.xml><?xml version="1.0" encoding="utf-8"?>
<styleSheet xmlns="http://schemas.openxmlformats.org/spreadsheetml/2006/main">
  <numFmts count="26">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
  </numFmts>
  <fonts count="33">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8"/>
      <name val="Calibri"/>
      <family val="2"/>
    </font>
    <font>
      <sz val="10"/>
      <color indexed="8"/>
      <name val="Arial Narrow"/>
      <family val="2"/>
    </font>
    <font>
      <b/>
      <sz val="10"/>
      <color indexed="8"/>
      <name val="Arial Narrow"/>
      <family val="2"/>
    </font>
    <font>
      <sz val="10"/>
      <name val="Arial Narrow"/>
      <family val="2"/>
    </font>
    <font>
      <b/>
      <sz val="11"/>
      <color indexed="56"/>
      <name val="Arial Narrow"/>
      <family val="2"/>
    </font>
    <font>
      <sz val="11"/>
      <color indexed="56"/>
      <name val="Arial Narrow"/>
      <family val="2"/>
    </font>
    <font>
      <b/>
      <sz val="10"/>
      <color indexed="9"/>
      <name val="Arial Narrow"/>
      <family val="2"/>
    </font>
    <font>
      <sz val="10"/>
      <color indexed="9"/>
      <name val="Arial Narrow"/>
      <family val="2"/>
    </font>
    <font>
      <b/>
      <sz val="10"/>
      <color indexed="10"/>
      <name val="Arial Narrow"/>
      <family val="2"/>
    </font>
    <font>
      <b/>
      <u val="single"/>
      <sz val="10"/>
      <color indexed="10"/>
      <name val="Arial Narrow"/>
      <family val="2"/>
    </font>
    <font>
      <b/>
      <sz val="12"/>
      <color indexed="8"/>
      <name val="Arial Narrow"/>
      <family val="2"/>
    </font>
    <font>
      <u val="single"/>
      <sz val="12"/>
      <color indexed="12"/>
      <name val="Calibri"/>
      <family val="2"/>
    </font>
    <font>
      <u val="single"/>
      <sz val="12"/>
      <color indexed="36"/>
      <name val="Calibri"/>
      <family val="2"/>
    </font>
    <font>
      <sz val="12"/>
      <color indexed="8"/>
      <name val="Times New Roman"/>
      <family val="1"/>
    </font>
    <font>
      <b/>
      <sz val="12"/>
      <color indexed="8"/>
      <name val="Times New Roman"/>
      <family val="1"/>
    </font>
    <font>
      <sz val="8"/>
      <name val="Tahom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6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6" fillId="16" borderId="0" applyNumberFormat="0" applyBorder="0" applyAlignment="0" applyProtection="0"/>
    <xf numFmtId="0" fontId="10" fillId="11" borderId="1" applyNumberFormat="0" applyAlignment="0" applyProtection="0"/>
    <xf numFmtId="0" fontId="12" fillId="17" borderId="2" applyNumberFormat="0" applyAlignment="0" applyProtection="0"/>
    <xf numFmtId="0" fontId="14" fillId="0" borderId="0" applyNumberFormat="0" applyFill="0" applyBorder="0" applyAlignment="0" applyProtection="0"/>
    <xf numFmtId="0" fontId="5" fillId="18"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7" fillId="19" borderId="0" applyNumberFormat="0" applyBorder="0" applyAlignment="0" applyProtection="0"/>
    <xf numFmtId="0" fontId="0" fillId="20" borderId="7" applyNumberFormat="0" applyFont="0" applyAlignment="0" applyProtection="0"/>
    <xf numFmtId="0" fontId="9" fillId="11" borderId="8" applyNumberFormat="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11">
    <xf numFmtId="0" fontId="0" fillId="0" borderId="0" xfId="0" applyAlignment="1">
      <alignment/>
    </xf>
    <xf numFmtId="0" fontId="18" fillId="0" borderId="0" xfId="0" applyFont="1" applyAlignment="1">
      <alignment vertical="center"/>
    </xf>
    <xf numFmtId="0" fontId="19"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pplyProtection="1">
      <alignment horizontal="center" vertical="center"/>
      <protection/>
    </xf>
    <xf numFmtId="0" fontId="18" fillId="0" borderId="0"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vertical="center" wrapText="1"/>
      <protection/>
    </xf>
    <xf numFmtId="0" fontId="21" fillId="0" borderId="0" xfId="0" applyFont="1" applyBorder="1" applyAlignment="1" applyProtection="1">
      <alignment/>
      <protection/>
    </xf>
    <xf numFmtId="0" fontId="22" fillId="0" borderId="0" xfId="0" applyFont="1" applyBorder="1" applyAlignment="1" applyProtection="1">
      <alignment/>
      <protection/>
    </xf>
    <xf numFmtId="0" fontId="19" fillId="11" borderId="10" xfId="0" applyFont="1" applyFill="1" applyBorder="1" applyAlignment="1" applyProtection="1">
      <alignment horizontal="center" vertical="center"/>
      <protection/>
    </xf>
    <xf numFmtId="0" fontId="19" fillId="11" borderId="11" xfId="0" applyFont="1" applyFill="1" applyBorder="1" applyAlignment="1" applyProtection="1">
      <alignment horizontal="center" vertical="center" wrapText="1"/>
      <protection/>
    </xf>
    <xf numFmtId="0" fontId="19" fillId="11" borderId="11" xfId="0" applyFont="1" applyFill="1" applyBorder="1" applyAlignment="1" applyProtection="1">
      <alignment horizontal="center" vertical="center"/>
      <protection/>
    </xf>
    <xf numFmtId="0" fontId="19" fillId="11" borderId="12" xfId="0" applyFont="1" applyFill="1" applyBorder="1" applyAlignment="1" applyProtection="1">
      <alignment horizontal="center" vertical="center" wrapText="1"/>
      <protection/>
    </xf>
    <xf numFmtId="0" fontId="18" fillId="0" borderId="10" xfId="0" applyFont="1" applyBorder="1" applyAlignment="1" applyProtection="1">
      <alignment horizontal="center" vertical="center"/>
      <protection/>
    </xf>
    <xf numFmtId="0" fontId="18" fillId="0" borderId="11" xfId="0" applyFont="1" applyBorder="1" applyAlignment="1" applyProtection="1">
      <alignment vertical="center" wrapText="1"/>
      <protection/>
    </xf>
    <xf numFmtId="0" fontId="18" fillId="0" borderId="11" xfId="0" applyFont="1" applyBorder="1" applyAlignment="1" applyProtection="1">
      <alignment horizontal="center" vertical="center"/>
      <protection/>
    </xf>
    <xf numFmtId="0" fontId="18" fillId="11" borderId="0" xfId="0" applyFont="1" applyFill="1" applyBorder="1" applyAlignment="1" applyProtection="1">
      <alignment vertical="center"/>
      <protection/>
    </xf>
    <xf numFmtId="0" fontId="19" fillId="11" borderId="13" xfId="0" applyFont="1" applyFill="1" applyBorder="1" applyAlignment="1" applyProtection="1">
      <alignment horizontal="center" vertical="center"/>
      <protection/>
    </xf>
    <xf numFmtId="0" fontId="19" fillId="11" borderId="13" xfId="0" applyFont="1" applyFill="1" applyBorder="1" applyAlignment="1" applyProtection="1">
      <alignment vertical="center" wrapText="1"/>
      <protection/>
    </xf>
    <xf numFmtId="0" fontId="19" fillId="11" borderId="12" xfId="0" applyFont="1" applyFill="1" applyBorder="1" applyAlignment="1" applyProtection="1">
      <alignment horizontal="center" vertical="center"/>
      <protection/>
    </xf>
    <xf numFmtId="0" fontId="18" fillId="11" borderId="13" xfId="0" applyFont="1" applyFill="1" applyBorder="1" applyAlignment="1" applyProtection="1">
      <alignment horizontal="center" vertical="center"/>
      <protection/>
    </xf>
    <xf numFmtId="0" fontId="18" fillId="11" borderId="10" xfId="0" applyFont="1" applyFill="1" applyBorder="1" applyAlignment="1" applyProtection="1">
      <alignment horizontal="center" vertical="center"/>
      <protection/>
    </xf>
    <xf numFmtId="0" fontId="18" fillId="11" borderId="11" xfId="0" applyFont="1" applyFill="1" applyBorder="1" applyAlignment="1" applyProtection="1">
      <alignment horizontal="center" vertical="center"/>
      <protection/>
    </xf>
    <xf numFmtId="0" fontId="18" fillId="11" borderId="14" xfId="0" applyFont="1" applyFill="1" applyBorder="1" applyAlignment="1" applyProtection="1">
      <alignment horizontal="center" vertical="center"/>
      <protection/>
    </xf>
    <xf numFmtId="0" fontId="19" fillId="11" borderId="14" xfId="0" applyFont="1" applyFill="1" applyBorder="1" applyAlignment="1" applyProtection="1">
      <alignment vertical="center" wrapText="1"/>
      <protection/>
    </xf>
    <xf numFmtId="0" fontId="18" fillId="11" borderId="15" xfId="0" applyFont="1" applyFill="1" applyBorder="1" applyAlignment="1" applyProtection="1">
      <alignment horizontal="center" vertical="center"/>
      <protection/>
    </xf>
    <xf numFmtId="0" fontId="24" fillId="21" borderId="13" xfId="0" applyFont="1" applyFill="1" applyBorder="1" applyAlignment="1" applyProtection="1">
      <alignment horizontal="center" vertical="center"/>
      <protection/>
    </xf>
    <xf numFmtId="0" fontId="23" fillId="21" borderId="13" xfId="0" applyFont="1" applyFill="1" applyBorder="1" applyAlignment="1" applyProtection="1">
      <alignment vertical="center" wrapText="1"/>
      <protection/>
    </xf>
    <xf numFmtId="0" fontId="24" fillId="21" borderId="10" xfId="0" applyFont="1" applyFill="1" applyBorder="1" applyAlignment="1" applyProtection="1">
      <alignment horizontal="center" vertical="center"/>
      <protection/>
    </xf>
    <xf numFmtId="0" fontId="23" fillId="21" borderId="11" xfId="0" applyFont="1" applyFill="1" applyBorder="1" applyAlignment="1" applyProtection="1">
      <alignment horizontal="center" vertical="center"/>
      <protection/>
    </xf>
    <xf numFmtId="0" fontId="23" fillId="21" borderId="12" xfId="0" applyFont="1" applyFill="1" applyBorder="1" applyAlignment="1" applyProtection="1">
      <alignment horizontal="center" vertical="center"/>
      <protection/>
    </xf>
    <xf numFmtId="0" fontId="18" fillId="0" borderId="10" xfId="0" applyFont="1" applyBorder="1" applyAlignment="1" applyProtection="1">
      <alignment horizontal="center" vertical="center" wrapText="1"/>
      <protection/>
    </xf>
    <xf numFmtId="0" fontId="18" fillId="0" borderId="11" xfId="0" applyFont="1" applyBorder="1" applyAlignment="1" applyProtection="1">
      <alignment horizontal="left" vertical="center" wrapText="1"/>
      <protection/>
    </xf>
    <xf numFmtId="2" fontId="18" fillId="0" borderId="11" xfId="0" applyNumberFormat="1" applyFont="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1" fontId="18" fillId="0" borderId="11" xfId="0" applyNumberFormat="1" applyFont="1" applyBorder="1" applyAlignment="1" applyProtection="1">
      <alignment horizontal="center" vertical="center"/>
      <protection/>
    </xf>
    <xf numFmtId="0" fontId="18" fillId="11" borderId="0" xfId="0" applyFont="1" applyFill="1" applyBorder="1" applyAlignment="1" applyProtection="1">
      <alignment horizontal="center" vertical="center"/>
      <protection/>
    </xf>
    <xf numFmtId="0" fontId="19" fillId="11" borderId="0" xfId="0" applyFont="1" applyFill="1" applyBorder="1" applyAlignment="1" applyProtection="1">
      <alignment vertical="center" wrapText="1"/>
      <protection/>
    </xf>
    <xf numFmtId="0" fontId="18" fillId="11" borderId="16" xfId="0" applyFont="1" applyFill="1" applyBorder="1" applyAlignment="1" applyProtection="1">
      <alignment horizontal="center" vertical="center"/>
      <protection/>
    </xf>
    <xf numFmtId="1" fontId="19" fillId="11" borderId="17" xfId="0" applyNumberFormat="1" applyFont="1" applyFill="1" applyBorder="1" applyAlignment="1" applyProtection="1">
      <alignment horizontal="center" vertical="center"/>
      <protection/>
    </xf>
    <xf numFmtId="1" fontId="19" fillId="11" borderId="12" xfId="0" applyNumberFormat="1" applyFont="1" applyFill="1" applyBorder="1" applyAlignment="1" applyProtection="1">
      <alignment horizontal="center" vertical="center"/>
      <protection/>
    </xf>
    <xf numFmtId="0" fontId="20" fillId="0" borderId="11" xfId="0" applyFont="1" applyBorder="1" applyAlignment="1" applyProtection="1">
      <alignment horizontal="left" vertical="center" wrapText="1"/>
      <protection/>
    </xf>
    <xf numFmtId="0" fontId="19" fillId="11" borderId="11" xfId="0" applyFont="1" applyFill="1" applyBorder="1" applyAlignment="1" applyProtection="1">
      <alignment vertical="center" wrapText="1"/>
      <protection/>
    </xf>
    <xf numFmtId="0" fontId="19" fillId="11" borderId="18" xfId="0" applyFont="1" applyFill="1" applyBorder="1" applyAlignment="1" applyProtection="1">
      <alignment horizontal="center" vertical="center"/>
      <protection/>
    </xf>
    <xf numFmtId="1" fontId="23" fillId="21" borderId="11" xfId="0" applyNumberFormat="1" applyFont="1" applyFill="1" applyBorder="1" applyAlignment="1" applyProtection="1">
      <alignment horizontal="center" vertical="center"/>
      <protection/>
    </xf>
    <xf numFmtId="1" fontId="23" fillId="21" borderId="12" xfId="0" applyNumberFormat="1" applyFont="1" applyFill="1" applyBorder="1" applyAlignment="1" applyProtection="1">
      <alignment horizontal="center" vertical="center"/>
      <protection/>
    </xf>
    <xf numFmtId="0" fontId="18" fillId="0" borderId="0" xfId="0" applyFont="1" applyBorder="1" applyAlignment="1" applyProtection="1">
      <alignment horizontal="center" vertical="center" wrapText="1"/>
      <protection/>
    </xf>
    <xf numFmtId="0" fontId="19" fillId="11" borderId="15" xfId="0" applyFont="1" applyFill="1" applyBorder="1" applyAlignment="1" applyProtection="1">
      <alignment horizontal="center" vertical="center"/>
      <protection/>
    </xf>
    <xf numFmtId="0" fontId="19" fillId="11" borderId="19" xfId="0" applyFont="1" applyFill="1" applyBorder="1" applyAlignment="1" applyProtection="1">
      <alignment horizontal="left" vertical="center" wrapText="1"/>
      <protection/>
    </xf>
    <xf numFmtId="0" fontId="19" fillId="11" borderId="19" xfId="0" applyFont="1" applyFill="1" applyBorder="1" applyAlignment="1" applyProtection="1">
      <alignment horizontal="center" vertical="center"/>
      <protection/>
    </xf>
    <xf numFmtId="0" fontId="19" fillId="11" borderId="0" xfId="0" applyFont="1" applyFill="1" applyBorder="1" applyAlignment="1" applyProtection="1">
      <alignment horizontal="left" vertical="center" wrapText="1"/>
      <protection/>
    </xf>
    <xf numFmtId="0" fontId="19" fillId="11" borderId="17" xfId="0" applyFont="1" applyFill="1" applyBorder="1" applyAlignment="1" applyProtection="1">
      <alignment horizontal="center" vertical="center"/>
      <protection/>
    </xf>
    <xf numFmtId="0" fontId="19" fillId="11" borderId="13" xfId="0" applyFont="1" applyFill="1" applyBorder="1" applyAlignment="1" applyProtection="1">
      <alignment horizontal="left" vertical="center" wrapText="1"/>
      <protection/>
    </xf>
    <xf numFmtId="0" fontId="19" fillId="0" borderId="0" xfId="0" applyFont="1" applyBorder="1" applyAlignment="1" applyProtection="1">
      <alignment horizontal="center" vertical="center" wrapText="1"/>
      <protection/>
    </xf>
    <xf numFmtId="0" fontId="18" fillId="2" borderId="13" xfId="0" applyFont="1" applyFill="1" applyBorder="1" applyAlignment="1" applyProtection="1">
      <alignment vertical="center"/>
      <protection/>
    </xf>
    <xf numFmtId="0" fontId="18" fillId="2" borderId="13" xfId="0" applyFont="1" applyFill="1" applyBorder="1" applyAlignment="1" applyProtection="1">
      <alignment horizontal="center" vertical="center"/>
      <protection/>
    </xf>
    <xf numFmtId="0" fontId="18" fillId="2" borderId="10" xfId="0" applyFont="1" applyFill="1" applyBorder="1" applyAlignment="1" applyProtection="1">
      <alignment horizontal="center" vertical="center"/>
      <protection/>
    </xf>
    <xf numFmtId="0" fontId="18" fillId="0" borderId="12" xfId="0" applyFont="1" applyBorder="1" applyAlignment="1" applyProtection="1">
      <alignment horizontal="center" vertical="center"/>
      <protection/>
    </xf>
    <xf numFmtId="1" fontId="18" fillId="0" borderId="12" xfId="0" applyNumberFormat="1" applyFont="1" applyBorder="1" applyAlignment="1" applyProtection="1">
      <alignment horizontal="center" vertical="center"/>
      <protection/>
    </xf>
    <xf numFmtId="0" fontId="23" fillId="21" borderId="12" xfId="0" applyFont="1" applyFill="1" applyBorder="1" applyAlignment="1" applyProtection="1">
      <alignment vertical="center" wrapText="1"/>
      <protection/>
    </xf>
    <xf numFmtId="0" fontId="23" fillId="21" borderId="13" xfId="0" applyFont="1" applyFill="1" applyBorder="1" applyAlignment="1" applyProtection="1">
      <alignment horizontal="center" vertical="center" wrapText="1"/>
      <protection/>
    </xf>
    <xf numFmtId="0" fontId="23" fillId="21" borderId="10" xfId="0" applyFont="1" applyFill="1" applyBorder="1" applyAlignment="1" applyProtection="1">
      <alignment horizontal="center" vertical="center" wrapText="1"/>
      <protection/>
    </xf>
    <xf numFmtId="0" fontId="19" fillId="0" borderId="11" xfId="0" applyFont="1" applyBorder="1" applyAlignment="1" applyProtection="1">
      <alignment horizontal="left" vertical="center"/>
      <protection/>
    </xf>
    <xf numFmtId="0" fontId="18" fillId="0" borderId="10" xfId="0" applyFont="1" applyBorder="1" applyAlignment="1" applyProtection="1">
      <alignment vertical="center" wrapText="1"/>
      <protection/>
    </xf>
    <xf numFmtId="0" fontId="19" fillId="0" borderId="11" xfId="0" applyFont="1" applyBorder="1" applyAlignment="1" applyProtection="1">
      <alignment vertical="center"/>
      <protection/>
    </xf>
    <xf numFmtId="0" fontId="18" fillId="20" borderId="11" xfId="0" applyFont="1" applyFill="1" applyBorder="1" applyAlignment="1" applyProtection="1">
      <alignment horizontal="center" vertical="center"/>
      <protection locked="0"/>
    </xf>
    <xf numFmtId="0" fontId="18" fillId="20" borderId="11" xfId="0" applyFont="1" applyFill="1" applyBorder="1" applyAlignment="1" applyProtection="1">
      <alignment horizontal="center" vertical="center" wrapText="1"/>
      <protection locked="0"/>
    </xf>
    <xf numFmtId="14" fontId="18" fillId="20" borderId="11" xfId="0" applyNumberFormat="1" applyFont="1" applyFill="1" applyBorder="1" applyAlignment="1" applyProtection="1">
      <alignment horizontal="left" vertical="center"/>
      <protection locked="0"/>
    </xf>
    <xf numFmtId="0" fontId="18" fillId="20" borderId="13" xfId="0" applyFont="1" applyFill="1" applyBorder="1" applyAlignment="1" applyProtection="1">
      <alignment horizontal="left" vertical="center"/>
      <protection locked="0"/>
    </xf>
    <xf numFmtId="0" fontId="30" fillId="0" borderId="0" xfId="0" applyFont="1" applyAlignment="1">
      <alignment/>
    </xf>
    <xf numFmtId="0" fontId="18" fillId="0" borderId="0" xfId="0" applyFont="1" applyFill="1" applyBorder="1" applyAlignment="1" applyProtection="1">
      <alignment vertical="center"/>
      <protection locked="0"/>
    </xf>
    <xf numFmtId="0" fontId="30" fillId="20" borderId="0" xfId="0" applyFont="1" applyFill="1" applyBorder="1" applyAlignment="1" applyProtection="1">
      <alignment horizontal="left" vertical="center"/>
      <protection locked="0"/>
    </xf>
    <xf numFmtId="14" fontId="30" fillId="20" borderId="0"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xf>
    <xf numFmtId="0" fontId="30" fillId="20" borderId="0" xfId="0" applyFont="1" applyFill="1" applyBorder="1" applyAlignment="1" applyProtection="1">
      <alignment vertical="center"/>
      <protection locked="0"/>
    </xf>
    <xf numFmtId="0" fontId="18" fillId="20" borderId="12" xfId="0" applyFont="1" applyFill="1" applyBorder="1" applyAlignment="1" applyProtection="1">
      <alignment horizontal="left" vertical="center"/>
      <protection locked="0"/>
    </xf>
    <xf numFmtId="0" fontId="19"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right" vertical="center"/>
      <protection/>
    </xf>
    <xf numFmtId="0" fontId="30" fillId="0" borderId="0" xfId="0" applyFont="1" applyFill="1" applyBorder="1" applyAlignment="1" applyProtection="1">
      <alignment vertical="center"/>
      <protection/>
    </xf>
    <xf numFmtId="0" fontId="0" fillId="0" borderId="0" xfId="0" applyAlignment="1" applyProtection="1">
      <alignment/>
      <protection/>
    </xf>
    <xf numFmtId="0" fontId="30" fillId="0" borderId="0" xfId="0" applyFont="1" applyAlignment="1" applyProtection="1">
      <alignment/>
      <protection/>
    </xf>
    <xf numFmtId="0" fontId="18" fillId="0" borderId="0" xfId="0" applyFont="1" applyFill="1" applyBorder="1" applyAlignment="1" applyProtection="1">
      <alignment vertical="center"/>
      <protection/>
    </xf>
    <xf numFmtId="0" fontId="0" fillId="0" borderId="0" xfId="0" applyFill="1" applyAlignment="1" applyProtection="1">
      <alignment/>
      <protection/>
    </xf>
    <xf numFmtId="0" fontId="26"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locked="0"/>
    </xf>
    <xf numFmtId="0" fontId="19" fillId="0" borderId="16" xfId="0" applyFont="1" applyFill="1" applyBorder="1" applyAlignment="1" applyProtection="1">
      <alignment horizontal="right" vertical="center"/>
      <protection/>
    </xf>
    <xf numFmtId="0" fontId="19" fillId="0" borderId="13" xfId="0" applyFont="1" applyBorder="1" applyAlignment="1" applyProtection="1">
      <alignment horizontal="left" vertical="center"/>
      <protection/>
    </xf>
    <xf numFmtId="0" fontId="19" fillId="0" borderId="0" xfId="0" applyFont="1" applyFill="1" applyBorder="1" applyAlignment="1" applyProtection="1">
      <alignment horizontal="right" vertical="center"/>
      <protection/>
    </xf>
    <xf numFmtId="0" fontId="23" fillId="21" borderId="13" xfId="0" applyFont="1" applyFill="1" applyBorder="1" applyAlignment="1" applyProtection="1">
      <alignment horizontal="center" vertical="center"/>
      <protection/>
    </xf>
    <xf numFmtId="0" fontId="18" fillId="20" borderId="11" xfId="0" applyFont="1" applyFill="1" applyBorder="1" applyAlignment="1" applyProtection="1">
      <alignment horizontal="left" vertical="center"/>
      <protection locked="0"/>
    </xf>
    <xf numFmtId="0" fontId="18" fillId="0" borderId="0" xfId="0" applyFont="1" applyBorder="1" applyAlignment="1" applyProtection="1">
      <alignment horizontal="center" vertical="center"/>
      <protection/>
    </xf>
    <xf numFmtId="0" fontId="23" fillId="21" borderId="13" xfId="0" applyFont="1" applyFill="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27" fillId="0" borderId="0" xfId="0" applyFont="1" applyFill="1" applyBorder="1" applyAlignment="1" applyProtection="1">
      <alignment horizontal="center" vertical="center"/>
      <protection/>
    </xf>
    <xf numFmtId="0" fontId="18" fillId="20" borderId="12" xfId="0" applyFont="1" applyFill="1" applyBorder="1" applyAlignment="1" applyProtection="1">
      <alignment horizontal="left" vertical="center"/>
      <protection locked="0"/>
    </xf>
    <xf numFmtId="0" fontId="18" fillId="20" borderId="13" xfId="0" applyFont="1" applyFill="1" applyBorder="1" applyAlignment="1" applyProtection="1">
      <alignment horizontal="left" vertical="center"/>
      <protection locked="0"/>
    </xf>
    <xf numFmtId="0" fontId="26"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19" fillId="0" borderId="0" xfId="0" applyFont="1" applyBorder="1" applyAlignment="1" applyProtection="1">
      <alignment horizontal="center" vertical="center" wrapText="1"/>
      <protection/>
    </xf>
    <xf numFmtId="0" fontId="30" fillId="0" borderId="0" xfId="0" applyFont="1" applyBorder="1" applyAlignment="1" applyProtection="1">
      <alignment horizontal="center" vertical="center"/>
      <protection/>
    </xf>
    <xf numFmtId="0" fontId="30" fillId="2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right" vertical="center"/>
      <protection/>
    </xf>
    <xf numFmtId="0" fontId="30" fillId="20" borderId="0" xfId="0" applyFont="1" applyFill="1" applyBorder="1" applyAlignment="1" applyProtection="1">
      <alignment horizontal="center" vertical="center"/>
      <protection locked="0"/>
    </xf>
    <xf numFmtId="0" fontId="30" fillId="0" borderId="0" xfId="0" applyFont="1" applyAlignment="1" applyProtection="1">
      <alignment horizontal="left"/>
      <protection/>
    </xf>
    <xf numFmtId="0" fontId="30" fillId="0" borderId="0" xfId="0" applyFont="1" applyAlignment="1" applyProtection="1">
      <alignment horizontal="center"/>
      <protection/>
    </xf>
    <xf numFmtId="0" fontId="30" fillId="0" borderId="0"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urrency" xfId="52"/>
    <cellStyle name="Currency [0]" xfId="53"/>
    <cellStyle name="Neutral" xfId="54"/>
    <cellStyle name="Note" xfId="55"/>
    <cellStyle name="Output" xfId="56"/>
    <cellStyle name="Percent" xfId="57"/>
    <cellStyle name="Comma" xfId="58"/>
    <cellStyle name="Comma [0]"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1</xdr:col>
      <xdr:colOff>904875</xdr:colOff>
      <xdr:row>5</xdr:row>
      <xdr:rowOff>9525</xdr:rowOff>
    </xdr:to>
    <xdr:pic>
      <xdr:nvPicPr>
        <xdr:cNvPr id="1" name="Picture 2"/>
        <xdr:cNvPicPr preferRelativeResize="1">
          <a:picLocks noChangeAspect="1"/>
        </xdr:cNvPicPr>
      </xdr:nvPicPr>
      <xdr:blipFill>
        <a:blip r:embed="rId1"/>
        <a:stretch>
          <a:fillRect/>
        </a:stretch>
      </xdr:blipFill>
      <xdr:spPr>
        <a:xfrm>
          <a:off x="57150" y="142875"/>
          <a:ext cx="13049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1</xdr:col>
      <xdr:colOff>771525</xdr:colOff>
      <xdr:row>5</xdr:row>
      <xdr:rowOff>9525</xdr:rowOff>
    </xdr:to>
    <xdr:pic>
      <xdr:nvPicPr>
        <xdr:cNvPr id="1" name="Picture 1"/>
        <xdr:cNvPicPr preferRelativeResize="1">
          <a:picLocks noChangeAspect="1"/>
        </xdr:cNvPicPr>
      </xdr:nvPicPr>
      <xdr:blipFill>
        <a:blip r:embed="rId1"/>
        <a:stretch>
          <a:fillRect/>
        </a:stretch>
      </xdr:blipFill>
      <xdr:spPr>
        <a:xfrm>
          <a:off x="57150" y="142875"/>
          <a:ext cx="14192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49"/>
  <sheetViews>
    <sheetView tabSelected="1" workbookViewId="0" topLeftCell="A1">
      <selection activeCell="E6" sqref="E6"/>
    </sheetView>
  </sheetViews>
  <sheetFormatPr defaultColWidth="9.00390625" defaultRowHeight="15.75"/>
  <cols>
    <col min="1" max="1" width="6.00390625" style="4" customWidth="1"/>
    <col min="2" max="2" width="25.375" style="6" customWidth="1"/>
    <col min="3" max="5" width="11.00390625" style="3" customWidth="1"/>
    <col min="6" max="6" width="11.00390625" style="5" customWidth="1"/>
    <col min="7" max="16384" width="11.00390625" style="1" customWidth="1"/>
  </cols>
  <sheetData>
    <row r="1" spans="1:6" ht="12.75">
      <c r="A1" s="9"/>
      <c r="B1" s="10"/>
      <c r="C1" s="7"/>
      <c r="D1" s="7"/>
      <c r="E1" s="7"/>
      <c r="F1" s="8"/>
    </row>
    <row r="2" spans="1:6" ht="16.5">
      <c r="A2" s="9"/>
      <c r="B2" s="11" t="s">
        <v>342</v>
      </c>
      <c r="C2" s="7"/>
      <c r="D2" s="7"/>
      <c r="E2" s="7"/>
      <c r="F2" s="8"/>
    </row>
    <row r="3" spans="1:6" ht="16.5">
      <c r="A3" s="9"/>
      <c r="B3" s="12" t="s">
        <v>343</v>
      </c>
      <c r="C3" s="7"/>
      <c r="D3" s="7"/>
      <c r="E3" s="7"/>
      <c r="F3" s="8"/>
    </row>
    <row r="4" spans="1:6" ht="16.5">
      <c r="A4" s="9"/>
      <c r="B4" s="12" t="s">
        <v>344</v>
      </c>
      <c r="C4" s="7"/>
      <c r="D4" s="7"/>
      <c r="E4" s="7"/>
      <c r="F4" s="8"/>
    </row>
    <row r="5" spans="1:6" ht="16.5">
      <c r="A5" s="9"/>
      <c r="B5" s="12" t="s">
        <v>345</v>
      </c>
      <c r="C5" s="7"/>
      <c r="D5" s="7"/>
      <c r="E5" s="7"/>
      <c r="F5" s="8"/>
    </row>
    <row r="6" spans="1:6" ht="16.5">
      <c r="A6" s="9"/>
      <c r="B6" s="12"/>
      <c r="C6" s="7"/>
      <c r="D6" s="7"/>
      <c r="E6" s="7"/>
      <c r="F6" s="8"/>
    </row>
    <row r="7" spans="1:6" ht="16.5">
      <c r="A7" s="9"/>
      <c r="B7" s="12"/>
      <c r="C7" s="7"/>
      <c r="D7" s="7"/>
      <c r="E7" s="7"/>
      <c r="F7" s="8"/>
    </row>
    <row r="8" spans="1:6" ht="16.5" customHeight="1">
      <c r="A8" s="98" t="s">
        <v>326</v>
      </c>
      <c r="B8" s="98"/>
      <c r="C8" s="98"/>
      <c r="D8" s="98"/>
      <c r="E8" s="98"/>
      <c r="F8" s="98"/>
    </row>
    <row r="9" spans="1:6" ht="16.5" customHeight="1">
      <c r="A9" s="101" t="s">
        <v>353</v>
      </c>
      <c r="B9" s="102"/>
      <c r="C9" s="102"/>
      <c r="D9" s="102"/>
      <c r="E9" s="102"/>
      <c r="F9" s="102"/>
    </row>
    <row r="10" spans="1:6" ht="16.5">
      <c r="A10" s="9"/>
      <c r="B10" s="12"/>
      <c r="C10" s="7"/>
      <c r="D10" s="7"/>
      <c r="E10" s="7"/>
      <c r="F10" s="8"/>
    </row>
    <row r="11" spans="1:6" ht="12.75">
      <c r="A11" s="91" t="s">
        <v>0</v>
      </c>
      <c r="B11" s="67"/>
      <c r="C11" s="94"/>
      <c r="D11" s="94"/>
      <c r="E11" s="94"/>
      <c r="F11" s="99"/>
    </row>
    <row r="12" spans="1:6" ht="12.75">
      <c r="A12" s="91" t="s">
        <v>1</v>
      </c>
      <c r="B12" s="67"/>
      <c r="C12" s="94"/>
      <c r="D12" s="94"/>
      <c r="E12" s="94"/>
      <c r="F12" s="99"/>
    </row>
    <row r="13" spans="1:6" ht="12.75">
      <c r="A13" s="91" t="s">
        <v>346</v>
      </c>
      <c r="B13" s="67"/>
      <c r="C13" s="99" t="s">
        <v>331</v>
      </c>
      <c r="D13" s="100"/>
      <c r="E13" s="100"/>
      <c r="F13" s="100"/>
    </row>
    <row r="14" spans="1:6" ht="12.75">
      <c r="A14" s="91" t="s">
        <v>2</v>
      </c>
      <c r="B14" s="67"/>
      <c r="C14" s="99" t="s">
        <v>331</v>
      </c>
      <c r="D14" s="100"/>
      <c r="E14" s="100"/>
      <c r="F14" s="100"/>
    </row>
    <row r="15" spans="1:6" ht="12.75">
      <c r="A15" s="91" t="s">
        <v>355</v>
      </c>
      <c r="B15" s="67"/>
      <c r="C15" s="99" t="s">
        <v>331</v>
      </c>
      <c r="D15" s="100"/>
      <c r="E15" s="100"/>
      <c r="F15" s="100"/>
    </row>
    <row r="16" spans="1:6" ht="12.75">
      <c r="A16" s="91" t="s">
        <v>3</v>
      </c>
      <c r="B16" s="67"/>
      <c r="C16" s="99" t="s">
        <v>331</v>
      </c>
      <c r="D16" s="100"/>
      <c r="E16" s="100"/>
      <c r="F16" s="100"/>
    </row>
    <row r="17" spans="1:6" ht="12.75">
      <c r="A17" s="91" t="s">
        <v>4</v>
      </c>
      <c r="B17" s="67"/>
      <c r="C17" s="99" t="s">
        <v>331</v>
      </c>
      <c r="D17" s="100"/>
      <c r="E17" s="100"/>
      <c r="F17" s="100"/>
    </row>
    <row r="18" spans="1:6" ht="12.75">
      <c r="A18" s="91" t="s">
        <v>5</v>
      </c>
      <c r="B18" s="67"/>
      <c r="C18" s="66" t="s">
        <v>347</v>
      </c>
      <c r="D18" s="71"/>
      <c r="E18" s="68" t="s">
        <v>348</v>
      </c>
      <c r="F18" s="79"/>
    </row>
    <row r="19" spans="1:6" ht="12.75">
      <c r="A19" s="9"/>
      <c r="B19" s="9"/>
      <c r="C19" s="7"/>
      <c r="D19" s="7"/>
      <c r="E19" s="7"/>
      <c r="F19" s="8"/>
    </row>
    <row r="20" spans="1:6" ht="12.75">
      <c r="A20" s="9"/>
      <c r="B20" s="9"/>
      <c r="C20" s="7"/>
      <c r="D20" s="7"/>
      <c r="E20" s="7"/>
      <c r="F20" s="8"/>
    </row>
    <row r="21" spans="1:6" ht="12.75">
      <c r="A21" s="93" t="s">
        <v>9</v>
      </c>
      <c r="B21" s="93"/>
      <c r="C21" s="93"/>
      <c r="D21" s="93"/>
      <c r="E21" s="93"/>
      <c r="F21" s="93"/>
    </row>
    <row r="22" spans="1:6" s="2" customFormat="1" ht="25.5">
      <c r="A22" s="13" t="s">
        <v>31</v>
      </c>
      <c r="B22" s="14" t="s">
        <v>6</v>
      </c>
      <c r="C22" s="15" t="s">
        <v>8</v>
      </c>
      <c r="D22" s="15" t="s">
        <v>7</v>
      </c>
      <c r="E22" s="14" t="s">
        <v>329</v>
      </c>
      <c r="F22" s="16" t="s">
        <v>330</v>
      </c>
    </row>
    <row r="23" spans="1:6" ht="25.5">
      <c r="A23" s="17" t="s">
        <v>175</v>
      </c>
      <c r="B23" s="18" t="s">
        <v>334</v>
      </c>
      <c r="C23" s="19">
        <v>1</v>
      </c>
      <c r="D23" s="69"/>
      <c r="E23" s="19">
        <f>C23*D23</f>
        <v>0</v>
      </c>
      <c r="F23" s="20"/>
    </row>
    <row r="24" spans="1:6" ht="25.5">
      <c r="A24" s="17" t="s">
        <v>176</v>
      </c>
      <c r="B24" s="18" t="s">
        <v>335</v>
      </c>
      <c r="C24" s="19">
        <v>1</v>
      </c>
      <c r="D24" s="69"/>
      <c r="E24" s="19">
        <f>C24*D24</f>
        <v>0</v>
      </c>
      <c r="F24" s="20"/>
    </row>
    <row r="25" spans="1:6" ht="25.5">
      <c r="A25" s="17" t="s">
        <v>333</v>
      </c>
      <c r="B25" s="18" t="s">
        <v>336</v>
      </c>
      <c r="C25" s="19">
        <v>1</v>
      </c>
      <c r="D25" s="69"/>
      <c r="E25" s="19">
        <f>C25*D25</f>
        <v>0</v>
      </c>
      <c r="F25" s="20"/>
    </row>
    <row r="26" spans="1:6" ht="38.25">
      <c r="A26" s="17" t="s">
        <v>332</v>
      </c>
      <c r="B26" s="18" t="s">
        <v>339</v>
      </c>
      <c r="C26" s="19">
        <v>1.5</v>
      </c>
      <c r="D26" s="69"/>
      <c r="E26" s="19">
        <f>C26*D26</f>
        <v>0</v>
      </c>
      <c r="F26" s="20"/>
    </row>
    <row r="27" spans="1:6" ht="38.25">
      <c r="A27" s="17" t="s">
        <v>337</v>
      </c>
      <c r="B27" s="18" t="s">
        <v>340</v>
      </c>
      <c r="C27" s="19">
        <v>1.5</v>
      </c>
      <c r="D27" s="69"/>
      <c r="E27" s="19">
        <f>C27*D27</f>
        <v>0</v>
      </c>
      <c r="F27" s="20"/>
    </row>
    <row r="28" spans="1:6" ht="38.25">
      <c r="A28" s="17" t="s">
        <v>338</v>
      </c>
      <c r="B28" s="18" t="s">
        <v>341</v>
      </c>
      <c r="C28" s="19">
        <v>1.5</v>
      </c>
      <c r="D28" s="69"/>
      <c r="E28" s="19">
        <f aca="true" t="shared" si="0" ref="E28:E52">C28*D28</f>
        <v>0</v>
      </c>
      <c r="F28" s="20"/>
    </row>
    <row r="29" spans="1:6" ht="12.75">
      <c r="A29" s="21"/>
      <c r="B29" s="22" t="s">
        <v>69</v>
      </c>
      <c r="C29" s="21"/>
      <c r="D29" s="13"/>
      <c r="E29" s="15">
        <f>SUM(E23:E28)</f>
        <v>0</v>
      </c>
      <c r="F29" s="23">
        <f>E29</f>
        <v>0</v>
      </c>
    </row>
    <row r="30" spans="1:6" ht="38.25">
      <c r="A30" s="17" t="s">
        <v>177</v>
      </c>
      <c r="B30" s="18" t="s">
        <v>24</v>
      </c>
      <c r="C30" s="19">
        <v>4</v>
      </c>
      <c r="D30" s="69"/>
      <c r="E30" s="19">
        <f t="shared" si="0"/>
        <v>0</v>
      </c>
      <c r="F30" s="20"/>
    </row>
    <row r="31" spans="1:6" ht="38.25">
      <c r="A31" s="17" t="s">
        <v>178</v>
      </c>
      <c r="B31" s="18" t="s">
        <v>25</v>
      </c>
      <c r="C31" s="19">
        <v>3</v>
      </c>
      <c r="D31" s="69"/>
      <c r="E31" s="19">
        <f t="shared" si="0"/>
        <v>0</v>
      </c>
      <c r="F31" s="20"/>
    </row>
    <row r="32" spans="1:6" ht="38.25">
      <c r="A32" s="17" t="s">
        <v>179</v>
      </c>
      <c r="B32" s="18" t="s">
        <v>26</v>
      </c>
      <c r="C32" s="19">
        <v>1</v>
      </c>
      <c r="D32" s="69"/>
      <c r="E32" s="19">
        <f t="shared" si="0"/>
        <v>0</v>
      </c>
      <c r="F32" s="20"/>
    </row>
    <row r="33" spans="1:6" ht="12.75">
      <c r="A33" s="24"/>
      <c r="B33" s="22" t="s">
        <v>10</v>
      </c>
      <c r="C33" s="24"/>
      <c r="D33" s="25"/>
      <c r="E33" s="15">
        <f>SUM(E30:E32)</f>
        <v>0</v>
      </c>
      <c r="F33" s="23">
        <f>IF(E33&gt;=32,"32",E33)</f>
        <v>0</v>
      </c>
    </row>
    <row r="34" spans="1:6" ht="38.25">
      <c r="A34" s="17" t="s">
        <v>180</v>
      </c>
      <c r="B34" s="18" t="s">
        <v>27</v>
      </c>
      <c r="C34" s="19">
        <v>2</v>
      </c>
      <c r="D34" s="69"/>
      <c r="E34" s="19">
        <f t="shared" si="0"/>
        <v>0</v>
      </c>
      <c r="F34" s="20"/>
    </row>
    <row r="35" spans="1:6" ht="38.25">
      <c r="A35" s="17" t="s">
        <v>181</v>
      </c>
      <c r="B35" s="18" t="s">
        <v>28</v>
      </c>
      <c r="C35" s="19">
        <v>1.5</v>
      </c>
      <c r="D35" s="69"/>
      <c r="E35" s="19">
        <f t="shared" si="0"/>
        <v>0</v>
      </c>
      <c r="F35" s="20"/>
    </row>
    <row r="36" spans="1:6" ht="38.25">
      <c r="A36" s="17" t="s">
        <v>182</v>
      </c>
      <c r="B36" s="18" t="s">
        <v>29</v>
      </c>
      <c r="C36" s="19">
        <v>0.5</v>
      </c>
      <c r="D36" s="69"/>
      <c r="E36" s="19">
        <f t="shared" si="0"/>
        <v>0</v>
      </c>
      <c r="F36" s="20"/>
    </row>
    <row r="37" spans="1:6" ht="12.75">
      <c r="A37" s="24"/>
      <c r="B37" s="22" t="s">
        <v>11</v>
      </c>
      <c r="C37" s="24"/>
      <c r="D37" s="25"/>
      <c r="E37" s="15">
        <f>SUM(E34:E36)</f>
        <v>0</v>
      </c>
      <c r="F37" s="23">
        <f>IF(E37&gt;=16,"16",E37)</f>
        <v>0</v>
      </c>
    </row>
    <row r="38" spans="1:6" ht="51">
      <c r="A38" s="17" t="s">
        <v>183</v>
      </c>
      <c r="B38" s="18" t="s">
        <v>61</v>
      </c>
      <c r="C38" s="19">
        <v>1</v>
      </c>
      <c r="D38" s="69"/>
      <c r="E38" s="19">
        <f t="shared" si="0"/>
        <v>0</v>
      </c>
      <c r="F38" s="20"/>
    </row>
    <row r="39" spans="1:6" ht="51">
      <c r="A39" s="17" t="s">
        <v>184</v>
      </c>
      <c r="B39" s="18" t="s">
        <v>58</v>
      </c>
      <c r="C39" s="19">
        <v>1</v>
      </c>
      <c r="D39" s="69"/>
      <c r="E39" s="19">
        <f t="shared" si="0"/>
        <v>0</v>
      </c>
      <c r="F39" s="20"/>
    </row>
    <row r="40" spans="1:6" ht="51">
      <c r="A40" s="17" t="s">
        <v>185</v>
      </c>
      <c r="B40" s="18" t="s">
        <v>59</v>
      </c>
      <c r="C40" s="19">
        <v>1</v>
      </c>
      <c r="D40" s="69"/>
      <c r="E40" s="19">
        <f t="shared" si="0"/>
        <v>0</v>
      </c>
      <c r="F40" s="20"/>
    </row>
    <row r="41" spans="1:6" ht="39" customHeight="1">
      <c r="A41" s="17" t="s">
        <v>186</v>
      </c>
      <c r="B41" s="18" t="s">
        <v>60</v>
      </c>
      <c r="C41" s="19">
        <v>1</v>
      </c>
      <c r="D41" s="69"/>
      <c r="E41" s="19">
        <f t="shared" si="0"/>
        <v>0</v>
      </c>
      <c r="F41" s="20"/>
    </row>
    <row r="42" spans="1:6" ht="12.75">
      <c r="A42" s="24"/>
      <c r="B42" s="22" t="s">
        <v>12</v>
      </c>
      <c r="C42" s="24"/>
      <c r="D42" s="25"/>
      <c r="E42" s="15">
        <f>SUM(E38:E41)</f>
        <v>0</v>
      </c>
      <c r="F42" s="23">
        <f>IF(E42&gt;=20,"20",E42)</f>
        <v>0</v>
      </c>
    </row>
    <row r="43" spans="1:6" ht="38.25">
      <c r="A43" s="17" t="s">
        <v>187</v>
      </c>
      <c r="B43" s="18" t="s">
        <v>14</v>
      </c>
      <c r="C43" s="19">
        <v>0.5</v>
      </c>
      <c r="D43" s="69"/>
      <c r="E43" s="19">
        <f t="shared" si="0"/>
        <v>0</v>
      </c>
      <c r="F43" s="20"/>
    </row>
    <row r="44" spans="1:6" ht="12.75">
      <c r="A44" s="24"/>
      <c r="B44" s="22" t="s">
        <v>15</v>
      </c>
      <c r="C44" s="24"/>
      <c r="D44" s="25"/>
      <c r="E44" s="26">
        <f>SUM(E43)</f>
        <v>0</v>
      </c>
      <c r="F44" s="23">
        <f>IF(E44&gt;=12,"12",E44)</f>
        <v>0</v>
      </c>
    </row>
    <row r="45" spans="1:6" ht="25.5">
      <c r="A45" s="17" t="s">
        <v>188</v>
      </c>
      <c r="B45" s="18" t="s">
        <v>16</v>
      </c>
      <c r="C45" s="19">
        <v>3</v>
      </c>
      <c r="D45" s="69"/>
      <c r="E45" s="19">
        <f t="shared" si="0"/>
        <v>0</v>
      </c>
      <c r="F45" s="20"/>
    </row>
    <row r="46" spans="1:6" ht="38.25">
      <c r="A46" s="17" t="s">
        <v>189</v>
      </c>
      <c r="B46" s="18" t="s">
        <v>17</v>
      </c>
      <c r="C46" s="19">
        <v>3</v>
      </c>
      <c r="D46" s="69"/>
      <c r="E46" s="19">
        <f t="shared" si="0"/>
        <v>0</v>
      </c>
      <c r="F46" s="20"/>
    </row>
    <row r="47" spans="1:6" ht="38.25">
      <c r="A47" s="17" t="s">
        <v>190</v>
      </c>
      <c r="B47" s="18" t="s">
        <v>18</v>
      </c>
      <c r="C47" s="19">
        <v>2</v>
      </c>
      <c r="D47" s="69"/>
      <c r="E47" s="19">
        <f t="shared" si="0"/>
        <v>0</v>
      </c>
      <c r="F47" s="20"/>
    </row>
    <row r="48" spans="1:6" ht="38.25">
      <c r="A48" s="17" t="s">
        <v>191</v>
      </c>
      <c r="B48" s="18" t="s">
        <v>19</v>
      </c>
      <c r="C48" s="19">
        <v>2</v>
      </c>
      <c r="D48" s="69"/>
      <c r="E48" s="19">
        <f t="shared" si="0"/>
        <v>0</v>
      </c>
      <c r="F48" s="20"/>
    </row>
    <row r="49" spans="1:6" ht="38.25">
      <c r="A49" s="17" t="s">
        <v>192</v>
      </c>
      <c r="B49" s="18" t="s">
        <v>23</v>
      </c>
      <c r="C49" s="19">
        <v>2</v>
      </c>
      <c r="D49" s="69"/>
      <c r="E49" s="19">
        <f t="shared" si="0"/>
        <v>0</v>
      </c>
      <c r="F49" s="20"/>
    </row>
    <row r="50" spans="1:6" ht="38.25">
      <c r="A50" s="17" t="s">
        <v>193</v>
      </c>
      <c r="B50" s="18" t="s">
        <v>22</v>
      </c>
      <c r="C50" s="19">
        <v>1</v>
      </c>
      <c r="D50" s="69"/>
      <c r="E50" s="19">
        <f t="shared" si="0"/>
        <v>0</v>
      </c>
      <c r="F50" s="20"/>
    </row>
    <row r="51" spans="1:6" ht="38.25">
      <c r="A51" s="17" t="s">
        <v>194</v>
      </c>
      <c r="B51" s="18" t="s">
        <v>20</v>
      </c>
      <c r="C51" s="19">
        <v>1</v>
      </c>
      <c r="D51" s="69"/>
      <c r="E51" s="19">
        <f t="shared" si="0"/>
        <v>0</v>
      </c>
      <c r="F51" s="20"/>
    </row>
    <row r="52" spans="1:6" ht="38.25">
      <c r="A52" s="17" t="s">
        <v>195</v>
      </c>
      <c r="B52" s="18" t="s">
        <v>21</v>
      </c>
      <c r="C52" s="19">
        <v>1</v>
      </c>
      <c r="D52" s="69"/>
      <c r="E52" s="19">
        <f t="shared" si="0"/>
        <v>0</v>
      </c>
      <c r="F52" s="20"/>
    </row>
    <row r="53" spans="1:6" ht="12.75">
      <c r="A53" s="27"/>
      <c r="B53" s="28" t="s">
        <v>15</v>
      </c>
      <c r="C53" s="27"/>
      <c r="D53" s="29"/>
      <c r="E53" s="15">
        <f>SUM(E45:E52)</f>
        <v>0</v>
      </c>
      <c r="F53" s="23">
        <f>IF(E53&gt;=12,"12",E53)</f>
        <v>0</v>
      </c>
    </row>
    <row r="54" spans="1:6" ht="12.75">
      <c r="A54" s="30"/>
      <c r="B54" s="31" t="s">
        <v>30</v>
      </c>
      <c r="C54" s="30"/>
      <c r="D54" s="32"/>
      <c r="E54" s="33">
        <f>E29+E33+E37+E42+E44+E53</f>
        <v>0</v>
      </c>
      <c r="F54" s="34">
        <f>F29+F33+F37+F42+F44+F53</f>
        <v>0</v>
      </c>
    </row>
    <row r="55" spans="1:6" ht="12.75">
      <c r="A55" s="7"/>
      <c r="B55" s="10"/>
      <c r="C55" s="7"/>
      <c r="D55" s="7"/>
      <c r="E55" s="7"/>
      <c r="F55" s="8"/>
    </row>
    <row r="56" spans="1:6" ht="12.75">
      <c r="A56" s="7"/>
      <c r="B56" s="10"/>
      <c r="C56" s="7"/>
      <c r="D56" s="7"/>
      <c r="E56" s="7"/>
      <c r="F56" s="8"/>
    </row>
    <row r="57" spans="1:6" ht="12.75">
      <c r="A57" s="93" t="s">
        <v>32</v>
      </c>
      <c r="B57" s="93"/>
      <c r="C57" s="93"/>
      <c r="D57" s="93"/>
      <c r="E57" s="93"/>
      <c r="F57" s="93"/>
    </row>
    <row r="58" spans="1:6" ht="25.5">
      <c r="A58" s="13" t="s">
        <v>31</v>
      </c>
      <c r="B58" s="14" t="s">
        <v>6</v>
      </c>
      <c r="C58" s="15" t="s">
        <v>8</v>
      </c>
      <c r="D58" s="15" t="s">
        <v>7</v>
      </c>
      <c r="E58" s="14" t="s">
        <v>329</v>
      </c>
      <c r="F58" s="16" t="s">
        <v>330</v>
      </c>
    </row>
    <row r="59" spans="1:6" ht="38.25">
      <c r="A59" s="17" t="s">
        <v>198</v>
      </c>
      <c r="B59" s="18" t="s">
        <v>33</v>
      </c>
      <c r="C59" s="19">
        <v>6</v>
      </c>
      <c r="D59" s="69"/>
      <c r="E59" s="19">
        <f>C59*D59</f>
        <v>0</v>
      </c>
      <c r="F59" s="20"/>
    </row>
    <row r="60" spans="1:6" ht="12.75">
      <c r="A60" s="21"/>
      <c r="B60" s="22" t="s">
        <v>15</v>
      </c>
      <c r="C60" s="21"/>
      <c r="D60" s="13"/>
      <c r="E60" s="15">
        <f>SUM(E59)</f>
        <v>0</v>
      </c>
      <c r="F60" s="23">
        <f>IF(E60&gt;=12,"12",E60)</f>
        <v>0</v>
      </c>
    </row>
    <row r="61" spans="1:6" ht="38.25">
      <c r="A61" s="17" t="s">
        <v>199</v>
      </c>
      <c r="B61" s="18" t="s">
        <v>34</v>
      </c>
      <c r="C61" s="19">
        <v>3</v>
      </c>
      <c r="D61" s="69"/>
      <c r="E61" s="19">
        <f>C61*D61</f>
        <v>0</v>
      </c>
      <c r="F61" s="20"/>
    </row>
    <row r="62" spans="1:6" ht="38.25">
      <c r="A62" s="17" t="s">
        <v>200</v>
      </c>
      <c r="B62" s="18" t="s">
        <v>35</v>
      </c>
      <c r="C62" s="19">
        <v>3</v>
      </c>
      <c r="D62" s="69"/>
      <c r="E62" s="19">
        <f>C62*D62</f>
        <v>0</v>
      </c>
      <c r="F62" s="20"/>
    </row>
    <row r="63" spans="1:6" ht="12.75">
      <c r="A63" s="24"/>
      <c r="B63" s="22" t="s">
        <v>15</v>
      </c>
      <c r="C63" s="24"/>
      <c r="D63" s="25"/>
      <c r="E63" s="15">
        <f>SUM(E61:E62)</f>
        <v>0</v>
      </c>
      <c r="F63" s="23">
        <f>IF(E63&gt;=12,"12",E63)</f>
        <v>0</v>
      </c>
    </row>
    <row r="64" spans="1:6" ht="38.25">
      <c r="A64" s="17" t="s">
        <v>201</v>
      </c>
      <c r="B64" s="18" t="s">
        <v>36</v>
      </c>
      <c r="C64" s="19">
        <v>4</v>
      </c>
      <c r="D64" s="69"/>
      <c r="E64" s="19">
        <f>C64*D64</f>
        <v>0</v>
      </c>
      <c r="F64" s="20"/>
    </row>
    <row r="65" spans="1:6" ht="25.5">
      <c r="A65" s="17" t="s">
        <v>202</v>
      </c>
      <c r="B65" s="18" t="s">
        <v>37</v>
      </c>
      <c r="C65" s="19">
        <v>4</v>
      </c>
      <c r="D65" s="69"/>
      <c r="E65" s="19">
        <f>C65*D65</f>
        <v>0</v>
      </c>
      <c r="F65" s="20"/>
    </row>
    <row r="66" spans="1:6" ht="12.75">
      <c r="A66" s="24"/>
      <c r="B66" s="22" t="s">
        <v>11</v>
      </c>
      <c r="C66" s="24"/>
      <c r="D66" s="25"/>
      <c r="E66" s="15">
        <f>SUM(E64:E65)</f>
        <v>0</v>
      </c>
      <c r="F66" s="23">
        <f>IF(E66&gt;=16,"16",E66)</f>
        <v>0</v>
      </c>
    </row>
    <row r="67" spans="1:6" ht="38.25">
      <c r="A67" s="17" t="s">
        <v>203</v>
      </c>
      <c r="B67" s="18" t="s">
        <v>38</v>
      </c>
      <c r="C67" s="19">
        <v>2</v>
      </c>
      <c r="D67" s="69"/>
      <c r="E67" s="19">
        <f>C67*D67</f>
        <v>0</v>
      </c>
      <c r="F67" s="20"/>
    </row>
    <row r="68" spans="1:6" ht="38.25">
      <c r="A68" s="17" t="s">
        <v>204</v>
      </c>
      <c r="B68" s="18" t="s">
        <v>40</v>
      </c>
      <c r="C68" s="19">
        <v>2</v>
      </c>
      <c r="D68" s="69"/>
      <c r="E68" s="19">
        <f>C68*D68</f>
        <v>0</v>
      </c>
      <c r="F68" s="20"/>
    </row>
    <row r="69" spans="1:6" ht="25.5">
      <c r="A69" s="17" t="s">
        <v>205</v>
      </c>
      <c r="B69" s="18" t="s">
        <v>39</v>
      </c>
      <c r="C69" s="19">
        <v>2</v>
      </c>
      <c r="D69" s="69"/>
      <c r="E69" s="19">
        <f>C69*D69</f>
        <v>0</v>
      </c>
      <c r="F69" s="20"/>
    </row>
    <row r="70" spans="1:6" ht="25.5">
      <c r="A70" s="17" t="s">
        <v>206</v>
      </c>
      <c r="B70" s="18" t="s">
        <v>41</v>
      </c>
      <c r="C70" s="19">
        <v>2</v>
      </c>
      <c r="D70" s="69"/>
      <c r="E70" s="19">
        <f>C70*D70</f>
        <v>0</v>
      </c>
      <c r="F70" s="20"/>
    </row>
    <row r="71" spans="1:6" ht="12.75">
      <c r="A71" s="24"/>
      <c r="B71" s="22" t="s">
        <v>15</v>
      </c>
      <c r="C71" s="24"/>
      <c r="D71" s="25"/>
      <c r="E71" s="15">
        <f>SUM(E67:E70)</f>
        <v>0</v>
      </c>
      <c r="F71" s="23">
        <f>IF(E71&gt;=12,"12",E71)</f>
        <v>0</v>
      </c>
    </row>
    <row r="72" spans="1:6" ht="25.5">
      <c r="A72" s="17" t="s">
        <v>207</v>
      </c>
      <c r="B72" s="18" t="s">
        <v>42</v>
      </c>
      <c r="C72" s="19">
        <v>2</v>
      </c>
      <c r="D72" s="69"/>
      <c r="E72" s="19">
        <f>C72*D72</f>
        <v>0</v>
      </c>
      <c r="F72" s="20"/>
    </row>
    <row r="73" spans="1:6" ht="25.5">
      <c r="A73" s="17" t="s">
        <v>208</v>
      </c>
      <c r="B73" s="18" t="s">
        <v>43</v>
      </c>
      <c r="C73" s="19">
        <v>2</v>
      </c>
      <c r="D73" s="69"/>
      <c r="E73" s="19">
        <f>C73*D73</f>
        <v>0</v>
      </c>
      <c r="F73" s="20"/>
    </row>
    <row r="74" spans="1:6" ht="25.5">
      <c r="A74" s="17" t="s">
        <v>209</v>
      </c>
      <c r="B74" s="18" t="s">
        <v>44</v>
      </c>
      <c r="C74" s="19">
        <v>4</v>
      </c>
      <c r="D74" s="69"/>
      <c r="E74" s="19">
        <f>C74*D74</f>
        <v>0</v>
      </c>
      <c r="F74" s="20"/>
    </row>
    <row r="75" spans="1:6" ht="25.5">
      <c r="A75" s="17" t="s">
        <v>210</v>
      </c>
      <c r="B75" s="18" t="s">
        <v>45</v>
      </c>
      <c r="C75" s="19">
        <v>4</v>
      </c>
      <c r="D75" s="69"/>
      <c r="E75" s="19">
        <f>C75*D75</f>
        <v>0</v>
      </c>
      <c r="F75" s="20"/>
    </row>
    <row r="76" spans="1:6" ht="12.75">
      <c r="A76" s="24"/>
      <c r="B76" s="22" t="s">
        <v>15</v>
      </c>
      <c r="C76" s="24"/>
      <c r="D76" s="25"/>
      <c r="E76" s="15">
        <f>SUM(E72:E75)</f>
        <v>0</v>
      </c>
      <c r="F76" s="23">
        <f>IF(E76&gt;=12,"12",E76)</f>
        <v>0</v>
      </c>
    </row>
    <row r="77" spans="1:6" ht="25.5">
      <c r="A77" s="17" t="s">
        <v>211</v>
      </c>
      <c r="B77" s="18" t="s">
        <v>46</v>
      </c>
      <c r="C77" s="19">
        <v>0.5</v>
      </c>
      <c r="D77" s="69"/>
      <c r="E77" s="19">
        <f aca="true" t="shared" si="1" ref="E77:E93">C77*D77</f>
        <v>0</v>
      </c>
      <c r="F77" s="20"/>
    </row>
    <row r="78" spans="1:6" ht="25.5">
      <c r="A78" s="17" t="s">
        <v>212</v>
      </c>
      <c r="B78" s="18" t="s">
        <v>47</v>
      </c>
      <c r="C78" s="19">
        <v>0.5</v>
      </c>
      <c r="D78" s="69"/>
      <c r="E78" s="19">
        <f t="shared" si="1"/>
        <v>0</v>
      </c>
      <c r="F78" s="20"/>
    </row>
    <row r="79" spans="1:6" ht="12.75">
      <c r="A79" s="27"/>
      <c r="B79" s="28" t="s">
        <v>48</v>
      </c>
      <c r="C79" s="27"/>
      <c r="D79" s="29"/>
      <c r="E79" s="15">
        <f>SUM(E77:E78)</f>
        <v>0</v>
      </c>
      <c r="F79" s="23">
        <f>IF(E79&gt;=4,"4",E79)</f>
        <v>0</v>
      </c>
    </row>
    <row r="80" spans="1:6" ht="12.75">
      <c r="A80" s="17" t="s">
        <v>213</v>
      </c>
      <c r="B80" s="18" t="s">
        <v>49</v>
      </c>
      <c r="C80" s="19">
        <v>2</v>
      </c>
      <c r="D80" s="69"/>
      <c r="E80" s="19">
        <f t="shared" si="1"/>
        <v>0</v>
      </c>
      <c r="F80" s="20"/>
    </row>
    <row r="81" spans="1:6" ht="12.75">
      <c r="A81" s="17" t="s">
        <v>214</v>
      </c>
      <c r="B81" s="18" t="s">
        <v>50</v>
      </c>
      <c r="C81" s="19">
        <v>2</v>
      </c>
      <c r="D81" s="69"/>
      <c r="E81" s="19">
        <f t="shared" si="1"/>
        <v>0</v>
      </c>
      <c r="F81" s="20"/>
    </row>
    <row r="82" spans="1:6" ht="12.75">
      <c r="A82" s="27"/>
      <c r="B82" s="28" t="s">
        <v>13</v>
      </c>
      <c r="C82" s="27"/>
      <c r="D82" s="29"/>
      <c r="E82" s="15">
        <f>SUM(E80:E81)</f>
        <v>0</v>
      </c>
      <c r="F82" s="23">
        <f>IF(E82&gt;=10,"10",E82)</f>
        <v>0</v>
      </c>
    </row>
    <row r="83" spans="1:6" ht="25.5">
      <c r="A83" s="17" t="s">
        <v>215</v>
      </c>
      <c r="B83" s="18" t="s">
        <v>53</v>
      </c>
      <c r="C83" s="19">
        <v>3</v>
      </c>
      <c r="D83" s="69"/>
      <c r="E83" s="19">
        <f t="shared" si="1"/>
        <v>0</v>
      </c>
      <c r="F83" s="20"/>
    </row>
    <row r="84" spans="1:6" ht="25.5">
      <c r="A84" s="17" t="s">
        <v>216</v>
      </c>
      <c r="B84" s="18" t="s">
        <v>54</v>
      </c>
      <c r="C84" s="19">
        <v>1</v>
      </c>
      <c r="D84" s="69"/>
      <c r="E84" s="19">
        <f t="shared" si="1"/>
        <v>0</v>
      </c>
      <c r="F84" s="20"/>
    </row>
    <row r="85" spans="1:6" ht="12.75">
      <c r="A85" s="27"/>
      <c r="B85" s="28" t="s">
        <v>15</v>
      </c>
      <c r="C85" s="27"/>
      <c r="D85" s="29"/>
      <c r="E85" s="15">
        <f>SUM(E83:E84)</f>
        <v>0</v>
      </c>
      <c r="F85" s="23">
        <f>IF(E85&gt;=12,"12",E85)</f>
        <v>0</v>
      </c>
    </row>
    <row r="86" spans="1:6" ht="38.25">
      <c r="A86" s="17" t="s">
        <v>217</v>
      </c>
      <c r="B86" s="18" t="s">
        <v>55</v>
      </c>
      <c r="C86" s="19">
        <v>3</v>
      </c>
      <c r="D86" s="69"/>
      <c r="E86" s="19">
        <f t="shared" si="1"/>
        <v>0</v>
      </c>
      <c r="F86" s="20"/>
    </row>
    <row r="87" spans="1:6" ht="25.5">
      <c r="A87" s="17" t="s">
        <v>218</v>
      </c>
      <c r="B87" s="18" t="s">
        <v>56</v>
      </c>
      <c r="C87" s="19">
        <v>3</v>
      </c>
      <c r="D87" s="69"/>
      <c r="E87" s="19">
        <f t="shared" si="1"/>
        <v>0</v>
      </c>
      <c r="F87" s="20"/>
    </row>
    <row r="88" spans="1:6" ht="12.75">
      <c r="A88" s="17" t="s">
        <v>219</v>
      </c>
      <c r="B88" s="18" t="s">
        <v>57</v>
      </c>
      <c r="C88" s="19">
        <v>3</v>
      </c>
      <c r="D88" s="69"/>
      <c r="E88" s="19">
        <f t="shared" si="1"/>
        <v>0</v>
      </c>
      <c r="F88" s="20"/>
    </row>
    <row r="89" spans="1:6" ht="12.75">
      <c r="A89" s="27"/>
      <c r="B89" s="28" t="s">
        <v>51</v>
      </c>
      <c r="C89" s="27"/>
      <c r="D89" s="29"/>
      <c r="E89" s="15">
        <f>SUM(E86:E88)</f>
        <v>0</v>
      </c>
      <c r="F89" s="23">
        <f>IF(E89&gt;=9,"9",E89)</f>
        <v>0</v>
      </c>
    </row>
    <row r="90" spans="1:6" ht="25.5">
      <c r="A90" s="17" t="s">
        <v>220</v>
      </c>
      <c r="B90" s="18" t="s">
        <v>62</v>
      </c>
      <c r="C90" s="19">
        <v>1</v>
      </c>
      <c r="D90" s="69"/>
      <c r="E90" s="19">
        <f t="shared" si="1"/>
        <v>0</v>
      </c>
      <c r="F90" s="20"/>
    </row>
    <row r="91" spans="1:6" ht="25.5">
      <c r="A91" s="17" t="s">
        <v>221</v>
      </c>
      <c r="B91" s="18" t="s">
        <v>63</v>
      </c>
      <c r="C91" s="19">
        <v>1</v>
      </c>
      <c r="D91" s="69"/>
      <c r="E91" s="19">
        <f t="shared" si="1"/>
        <v>0</v>
      </c>
      <c r="F91" s="20"/>
    </row>
    <row r="92" spans="1:6" ht="38.25">
      <c r="A92" s="17" t="s">
        <v>197</v>
      </c>
      <c r="B92" s="18" t="s">
        <v>64</v>
      </c>
      <c r="C92" s="19">
        <v>2</v>
      </c>
      <c r="D92" s="69"/>
      <c r="E92" s="19">
        <f t="shared" si="1"/>
        <v>0</v>
      </c>
      <c r="F92" s="20"/>
    </row>
    <row r="93" spans="1:6" ht="38.25">
      <c r="A93" s="17" t="s">
        <v>196</v>
      </c>
      <c r="B93" s="18" t="s">
        <v>65</v>
      </c>
      <c r="C93" s="19">
        <v>2</v>
      </c>
      <c r="D93" s="69"/>
      <c r="E93" s="19">
        <f t="shared" si="1"/>
        <v>0</v>
      </c>
      <c r="F93" s="20"/>
    </row>
    <row r="94" spans="1:6" ht="12.75">
      <c r="A94" s="27"/>
      <c r="B94" s="28" t="s">
        <v>52</v>
      </c>
      <c r="C94" s="27"/>
      <c r="D94" s="29"/>
      <c r="E94" s="15">
        <f>SUM(E90:E93)</f>
        <v>0</v>
      </c>
      <c r="F94" s="23">
        <f>IF(E94&gt;=8,"8",E94)</f>
        <v>0</v>
      </c>
    </row>
    <row r="95" spans="1:6" ht="12.75">
      <c r="A95" s="30"/>
      <c r="B95" s="31" t="s">
        <v>66</v>
      </c>
      <c r="C95" s="30"/>
      <c r="D95" s="32"/>
      <c r="E95" s="33">
        <f>E60+E63+E66+E71+E76+E79+E82+E85+E89+E94</f>
        <v>0</v>
      </c>
      <c r="F95" s="34">
        <f>F60+F63+F66+F71+F76+F79+F82+F85+F89+F94</f>
        <v>0</v>
      </c>
    </row>
    <row r="96" spans="1:6" ht="12.75">
      <c r="A96" s="7"/>
      <c r="B96" s="10"/>
      <c r="C96" s="7"/>
      <c r="D96" s="7"/>
      <c r="E96" s="7"/>
      <c r="F96" s="8"/>
    </row>
    <row r="97" spans="1:6" ht="12.75">
      <c r="A97" s="7"/>
      <c r="B97" s="10"/>
      <c r="C97" s="7"/>
      <c r="D97" s="7"/>
      <c r="E97" s="7"/>
      <c r="F97" s="8"/>
    </row>
    <row r="98" spans="1:6" ht="12.75">
      <c r="A98" s="93" t="s">
        <v>68</v>
      </c>
      <c r="B98" s="93"/>
      <c r="C98" s="93"/>
      <c r="D98" s="93"/>
      <c r="E98" s="93"/>
      <c r="F98" s="93"/>
    </row>
    <row r="99" spans="1:6" ht="25.5">
      <c r="A99" s="13" t="s">
        <v>31</v>
      </c>
      <c r="B99" s="14" t="s">
        <v>6</v>
      </c>
      <c r="C99" s="15" t="s">
        <v>8</v>
      </c>
      <c r="D99" s="15" t="s">
        <v>7</v>
      </c>
      <c r="E99" s="14" t="s">
        <v>329</v>
      </c>
      <c r="F99" s="16" t="s">
        <v>330</v>
      </c>
    </row>
    <row r="100" spans="1:6" ht="38.25">
      <c r="A100" s="17" t="s">
        <v>222</v>
      </c>
      <c r="B100" s="18" t="s">
        <v>70</v>
      </c>
      <c r="C100" s="19">
        <v>10</v>
      </c>
      <c r="D100" s="69"/>
      <c r="E100" s="19">
        <f>C100*D100</f>
        <v>0</v>
      </c>
      <c r="F100" s="20"/>
    </row>
    <row r="101" spans="1:6" ht="25.5">
      <c r="A101" s="17" t="s">
        <v>223</v>
      </c>
      <c r="B101" s="18" t="s">
        <v>71</v>
      </c>
      <c r="C101" s="19">
        <v>3</v>
      </c>
      <c r="D101" s="69"/>
      <c r="E101" s="19">
        <f aca="true" t="shared" si="2" ref="E101:E113">C101*D101</f>
        <v>0</v>
      </c>
      <c r="F101" s="20"/>
    </row>
    <row r="102" spans="1:6" ht="25.5">
      <c r="A102" s="17" t="s">
        <v>224</v>
      </c>
      <c r="B102" s="18" t="s">
        <v>72</v>
      </c>
      <c r="C102" s="19">
        <v>2</v>
      </c>
      <c r="D102" s="69"/>
      <c r="E102" s="19">
        <f t="shared" si="2"/>
        <v>0</v>
      </c>
      <c r="F102" s="20"/>
    </row>
    <row r="103" spans="1:6" ht="25.5">
      <c r="A103" s="17" t="s">
        <v>225</v>
      </c>
      <c r="B103" s="18" t="s">
        <v>73</v>
      </c>
      <c r="C103" s="19">
        <v>10</v>
      </c>
      <c r="D103" s="69"/>
      <c r="E103" s="19">
        <f t="shared" si="2"/>
        <v>0</v>
      </c>
      <c r="F103" s="20"/>
    </row>
    <row r="104" spans="1:6" ht="38.25">
      <c r="A104" s="17" t="s">
        <v>226</v>
      </c>
      <c r="B104" s="18" t="s">
        <v>74</v>
      </c>
      <c r="C104" s="19">
        <v>5</v>
      </c>
      <c r="D104" s="69"/>
      <c r="E104" s="19">
        <f t="shared" si="2"/>
        <v>0</v>
      </c>
      <c r="F104" s="20"/>
    </row>
    <row r="105" spans="1:6" ht="38.25">
      <c r="A105" s="17" t="s">
        <v>227</v>
      </c>
      <c r="B105" s="18" t="s">
        <v>75</v>
      </c>
      <c r="C105" s="19">
        <v>4</v>
      </c>
      <c r="D105" s="69"/>
      <c r="E105" s="19">
        <f t="shared" si="2"/>
        <v>0</v>
      </c>
      <c r="F105" s="20"/>
    </row>
    <row r="106" spans="1:6" ht="25.5">
      <c r="A106" s="17" t="s">
        <v>228</v>
      </c>
      <c r="B106" s="18" t="s">
        <v>76</v>
      </c>
      <c r="C106" s="19">
        <v>4</v>
      </c>
      <c r="D106" s="69"/>
      <c r="E106" s="19">
        <f t="shared" si="2"/>
        <v>0</v>
      </c>
      <c r="F106" s="20"/>
    </row>
    <row r="107" spans="1:6" ht="25.5">
      <c r="A107" s="17" t="s">
        <v>229</v>
      </c>
      <c r="B107" s="18" t="s">
        <v>77</v>
      </c>
      <c r="C107" s="19">
        <v>4</v>
      </c>
      <c r="D107" s="69"/>
      <c r="E107" s="19">
        <f t="shared" si="2"/>
        <v>0</v>
      </c>
      <c r="F107" s="20"/>
    </row>
    <row r="108" spans="1:6" ht="38.25">
      <c r="A108" s="17" t="s">
        <v>230</v>
      </c>
      <c r="B108" s="18" t="s">
        <v>78</v>
      </c>
      <c r="C108" s="19">
        <v>2</v>
      </c>
      <c r="D108" s="69"/>
      <c r="E108" s="19">
        <f t="shared" si="2"/>
        <v>0</v>
      </c>
      <c r="F108" s="20"/>
    </row>
    <row r="109" spans="1:6" ht="25.5">
      <c r="A109" s="17" t="s">
        <v>231</v>
      </c>
      <c r="B109" s="18" t="s">
        <v>79</v>
      </c>
      <c r="C109" s="19">
        <v>2</v>
      </c>
      <c r="D109" s="69"/>
      <c r="E109" s="19">
        <f t="shared" si="2"/>
        <v>0</v>
      </c>
      <c r="F109" s="20"/>
    </row>
    <row r="110" spans="1:6" ht="25.5">
      <c r="A110" s="17" t="s">
        <v>232</v>
      </c>
      <c r="B110" s="18" t="s">
        <v>80</v>
      </c>
      <c r="C110" s="19">
        <v>2</v>
      </c>
      <c r="D110" s="69"/>
      <c r="E110" s="19">
        <f t="shared" si="2"/>
        <v>0</v>
      </c>
      <c r="F110" s="20"/>
    </row>
    <row r="111" spans="1:6" ht="38.25">
      <c r="A111" s="17" t="s">
        <v>233</v>
      </c>
      <c r="B111" s="18" t="s">
        <v>81</v>
      </c>
      <c r="C111" s="19">
        <v>1</v>
      </c>
      <c r="D111" s="69"/>
      <c r="E111" s="19">
        <f t="shared" si="2"/>
        <v>0</v>
      </c>
      <c r="F111" s="20"/>
    </row>
    <row r="112" spans="1:6" ht="25.5">
      <c r="A112" s="17" t="s">
        <v>234</v>
      </c>
      <c r="B112" s="18" t="s">
        <v>82</v>
      </c>
      <c r="C112" s="19">
        <v>1</v>
      </c>
      <c r="D112" s="69"/>
      <c r="E112" s="19">
        <f t="shared" si="2"/>
        <v>0</v>
      </c>
      <c r="F112" s="20"/>
    </row>
    <row r="113" spans="1:6" ht="25.5">
      <c r="A113" s="17" t="s">
        <v>235</v>
      </c>
      <c r="B113" s="18" t="s">
        <v>83</v>
      </c>
      <c r="C113" s="19">
        <v>1</v>
      </c>
      <c r="D113" s="69"/>
      <c r="E113" s="19">
        <f t="shared" si="2"/>
        <v>0</v>
      </c>
      <c r="F113" s="20"/>
    </row>
    <row r="114" spans="1:6" ht="12.75">
      <c r="A114" s="21"/>
      <c r="B114" s="22" t="s">
        <v>69</v>
      </c>
      <c r="C114" s="21"/>
      <c r="D114" s="13"/>
      <c r="E114" s="15">
        <f>SUM(E100:E113)</f>
        <v>0</v>
      </c>
      <c r="F114" s="23">
        <f>E114</f>
        <v>0</v>
      </c>
    </row>
    <row r="115" spans="1:6" ht="12.75">
      <c r="A115" s="17" t="s">
        <v>236</v>
      </c>
      <c r="B115" s="18" t="s">
        <v>84</v>
      </c>
      <c r="C115" s="19">
        <v>4</v>
      </c>
      <c r="D115" s="69"/>
      <c r="E115" s="19">
        <f>C115*D115</f>
        <v>0</v>
      </c>
      <c r="F115" s="20"/>
    </row>
    <row r="116" spans="1:6" ht="12.75">
      <c r="A116" s="17" t="s">
        <v>237</v>
      </c>
      <c r="B116" s="18" t="s">
        <v>85</v>
      </c>
      <c r="C116" s="19">
        <v>4</v>
      </c>
      <c r="D116" s="69"/>
      <c r="E116" s="19">
        <f>C116*D116</f>
        <v>0</v>
      </c>
      <c r="F116" s="20"/>
    </row>
    <row r="117" spans="1:6" ht="25.5">
      <c r="A117" s="17" t="s">
        <v>238</v>
      </c>
      <c r="B117" s="18" t="s">
        <v>86</v>
      </c>
      <c r="C117" s="19">
        <v>4</v>
      </c>
      <c r="D117" s="69"/>
      <c r="E117" s="19">
        <f>C117*D117</f>
        <v>0</v>
      </c>
      <c r="F117" s="20"/>
    </row>
    <row r="118" spans="1:6" ht="25.5">
      <c r="A118" s="17" t="s">
        <v>239</v>
      </c>
      <c r="B118" s="18" t="s">
        <v>87</v>
      </c>
      <c r="C118" s="19">
        <v>4</v>
      </c>
      <c r="D118" s="69"/>
      <c r="E118" s="19">
        <f>C118*D118</f>
        <v>0</v>
      </c>
      <c r="F118" s="20"/>
    </row>
    <row r="119" spans="1:6" ht="12.75">
      <c r="A119" s="24"/>
      <c r="B119" s="22" t="s">
        <v>15</v>
      </c>
      <c r="C119" s="24"/>
      <c r="D119" s="25"/>
      <c r="E119" s="15">
        <f>SUM(E115:E118)</f>
        <v>0</v>
      </c>
      <c r="F119" s="23">
        <f>IF(E119&gt;=12,"12",E119)</f>
        <v>0</v>
      </c>
    </row>
    <row r="120" spans="1:6" ht="12.75">
      <c r="A120" s="17" t="s">
        <v>240</v>
      </c>
      <c r="B120" s="18" t="s">
        <v>88</v>
      </c>
      <c r="C120" s="19">
        <v>10</v>
      </c>
      <c r="D120" s="69"/>
      <c r="E120" s="19">
        <f>C120*D120</f>
        <v>0</v>
      </c>
      <c r="F120" s="20"/>
    </row>
    <row r="121" spans="1:6" ht="12.75">
      <c r="A121" s="17" t="s">
        <v>241</v>
      </c>
      <c r="B121" s="18" t="s">
        <v>89</v>
      </c>
      <c r="C121" s="19">
        <v>10</v>
      </c>
      <c r="D121" s="69"/>
      <c r="E121" s="19">
        <f aca="true" t="shared" si="3" ref="E121:E135">C121*D121</f>
        <v>0</v>
      </c>
      <c r="F121" s="20"/>
    </row>
    <row r="122" spans="1:6" ht="12.75">
      <c r="A122" s="17" t="s">
        <v>242</v>
      </c>
      <c r="B122" s="18" t="s">
        <v>90</v>
      </c>
      <c r="C122" s="19">
        <v>10</v>
      </c>
      <c r="D122" s="69"/>
      <c r="E122" s="19">
        <f t="shared" si="3"/>
        <v>0</v>
      </c>
      <c r="F122" s="20"/>
    </row>
    <row r="123" spans="1:6" ht="12.75">
      <c r="A123" s="17" t="s">
        <v>243</v>
      </c>
      <c r="B123" s="18" t="s">
        <v>91</v>
      </c>
      <c r="C123" s="19">
        <v>10</v>
      </c>
      <c r="D123" s="69"/>
      <c r="E123" s="19">
        <f t="shared" si="3"/>
        <v>0</v>
      </c>
      <c r="F123" s="20"/>
    </row>
    <row r="124" spans="1:6" ht="12.75">
      <c r="A124" s="17" t="s">
        <v>244</v>
      </c>
      <c r="B124" s="18" t="s">
        <v>92</v>
      </c>
      <c r="C124" s="19">
        <v>10</v>
      </c>
      <c r="D124" s="69"/>
      <c r="E124" s="19">
        <f t="shared" si="3"/>
        <v>0</v>
      </c>
      <c r="F124" s="20"/>
    </row>
    <row r="125" spans="1:6" ht="12.75">
      <c r="A125" s="17" t="s">
        <v>245</v>
      </c>
      <c r="B125" s="18" t="s">
        <v>93</v>
      </c>
      <c r="C125" s="19">
        <v>5</v>
      </c>
      <c r="D125" s="69"/>
      <c r="E125" s="19">
        <f t="shared" si="3"/>
        <v>0</v>
      </c>
      <c r="F125" s="20"/>
    </row>
    <row r="126" spans="1:6" ht="12.75">
      <c r="A126" s="17" t="s">
        <v>246</v>
      </c>
      <c r="B126" s="18" t="s">
        <v>94</v>
      </c>
      <c r="C126" s="19">
        <v>5</v>
      </c>
      <c r="D126" s="69"/>
      <c r="E126" s="19">
        <f t="shared" si="3"/>
        <v>0</v>
      </c>
      <c r="F126" s="20"/>
    </row>
    <row r="127" spans="1:6" ht="12.75">
      <c r="A127" s="17" t="s">
        <v>247</v>
      </c>
      <c r="B127" s="18" t="s">
        <v>95</v>
      </c>
      <c r="C127" s="19">
        <v>5</v>
      </c>
      <c r="D127" s="69"/>
      <c r="E127" s="19">
        <f t="shared" si="3"/>
        <v>0</v>
      </c>
      <c r="F127" s="20"/>
    </row>
    <row r="128" spans="1:6" ht="12.75">
      <c r="A128" s="17" t="s">
        <v>248</v>
      </c>
      <c r="B128" s="18" t="s">
        <v>96</v>
      </c>
      <c r="C128" s="19">
        <v>5</v>
      </c>
      <c r="D128" s="69"/>
      <c r="E128" s="19">
        <f t="shared" si="3"/>
        <v>0</v>
      </c>
      <c r="F128" s="20"/>
    </row>
    <row r="129" spans="1:6" ht="12.75">
      <c r="A129" s="17" t="s">
        <v>249</v>
      </c>
      <c r="B129" s="18" t="s">
        <v>97</v>
      </c>
      <c r="C129" s="19">
        <v>5</v>
      </c>
      <c r="D129" s="69"/>
      <c r="E129" s="19">
        <f t="shared" si="3"/>
        <v>0</v>
      </c>
      <c r="F129" s="20"/>
    </row>
    <row r="130" spans="1:6" ht="25.5">
      <c r="A130" s="17" t="s">
        <v>250</v>
      </c>
      <c r="B130" s="18" t="s">
        <v>98</v>
      </c>
      <c r="C130" s="19">
        <v>5</v>
      </c>
      <c r="D130" s="69"/>
      <c r="E130" s="19">
        <f t="shared" si="3"/>
        <v>0</v>
      </c>
      <c r="F130" s="20"/>
    </row>
    <row r="131" spans="1:6" ht="38.25">
      <c r="A131" s="17" t="s">
        <v>251</v>
      </c>
      <c r="B131" s="18" t="s">
        <v>99</v>
      </c>
      <c r="C131" s="19">
        <v>3</v>
      </c>
      <c r="D131" s="69"/>
      <c r="E131" s="19">
        <f t="shared" si="3"/>
        <v>0</v>
      </c>
      <c r="F131" s="20"/>
    </row>
    <row r="132" spans="1:6" ht="38.25">
      <c r="A132" s="17" t="s">
        <v>252</v>
      </c>
      <c r="B132" s="18" t="s">
        <v>100</v>
      </c>
      <c r="C132" s="19">
        <v>2</v>
      </c>
      <c r="D132" s="69"/>
      <c r="E132" s="19">
        <f t="shared" si="3"/>
        <v>0</v>
      </c>
      <c r="F132" s="20"/>
    </row>
    <row r="133" spans="1:6" ht="38.25">
      <c r="A133" s="17" t="s">
        <v>253</v>
      </c>
      <c r="B133" s="18" t="s">
        <v>101</v>
      </c>
      <c r="C133" s="19">
        <v>2</v>
      </c>
      <c r="D133" s="69"/>
      <c r="E133" s="19">
        <f t="shared" si="3"/>
        <v>0</v>
      </c>
      <c r="F133" s="20"/>
    </row>
    <row r="134" spans="1:6" ht="12.75">
      <c r="A134" s="21"/>
      <c r="B134" s="22" t="s">
        <v>69</v>
      </c>
      <c r="C134" s="21"/>
      <c r="D134" s="13"/>
      <c r="E134" s="15">
        <f>SUM(E120:E133)</f>
        <v>0</v>
      </c>
      <c r="F134" s="23">
        <f>E134</f>
        <v>0</v>
      </c>
    </row>
    <row r="135" spans="1:6" ht="12.75">
      <c r="A135" s="17" t="s">
        <v>254</v>
      </c>
      <c r="B135" s="18" t="s">
        <v>102</v>
      </c>
      <c r="C135" s="19">
        <v>5</v>
      </c>
      <c r="D135" s="69"/>
      <c r="E135" s="19">
        <f t="shared" si="3"/>
        <v>0</v>
      </c>
      <c r="F135" s="20"/>
    </row>
    <row r="136" spans="1:6" ht="12.75">
      <c r="A136" s="21"/>
      <c r="B136" s="22" t="s">
        <v>12</v>
      </c>
      <c r="C136" s="21"/>
      <c r="D136" s="13"/>
      <c r="E136" s="15">
        <f>SUM(E135)</f>
        <v>0</v>
      </c>
      <c r="F136" s="23">
        <f>IF(E136&gt;=20,"20",E136)</f>
        <v>0</v>
      </c>
    </row>
    <row r="137" spans="1:6" ht="25.5">
      <c r="A137" s="17" t="s">
        <v>255</v>
      </c>
      <c r="B137" s="18" t="s">
        <v>104</v>
      </c>
      <c r="C137" s="19">
        <v>3</v>
      </c>
      <c r="D137" s="69"/>
      <c r="E137" s="19">
        <f>C137*D137</f>
        <v>0</v>
      </c>
      <c r="F137" s="20"/>
    </row>
    <row r="138" spans="1:6" ht="25.5">
      <c r="A138" s="17" t="s">
        <v>256</v>
      </c>
      <c r="B138" s="18" t="s">
        <v>103</v>
      </c>
      <c r="C138" s="19">
        <v>3</v>
      </c>
      <c r="D138" s="69"/>
      <c r="E138" s="19">
        <f>C138*D138</f>
        <v>0</v>
      </c>
      <c r="F138" s="20"/>
    </row>
    <row r="139" spans="1:6" ht="12.75">
      <c r="A139" s="24"/>
      <c r="B139" s="22" t="s">
        <v>15</v>
      </c>
      <c r="C139" s="24"/>
      <c r="D139" s="25"/>
      <c r="E139" s="15">
        <f>SUM(E137:E138)</f>
        <v>0</v>
      </c>
      <c r="F139" s="23">
        <f>IF(E139&gt;=12,"12",E139)</f>
        <v>0</v>
      </c>
    </row>
    <row r="140" spans="1:6" ht="25.5">
      <c r="A140" s="17" t="s">
        <v>257</v>
      </c>
      <c r="B140" s="18" t="s">
        <v>105</v>
      </c>
      <c r="C140" s="19">
        <v>4</v>
      </c>
      <c r="D140" s="69"/>
      <c r="E140" s="19">
        <f>C140*D140</f>
        <v>0</v>
      </c>
      <c r="F140" s="20"/>
    </row>
    <row r="141" spans="1:6" ht="12.75">
      <c r="A141" s="24"/>
      <c r="B141" s="22" t="s">
        <v>11</v>
      </c>
      <c r="C141" s="24"/>
      <c r="D141" s="25"/>
      <c r="E141" s="15">
        <f>SUM(E140)</f>
        <v>0</v>
      </c>
      <c r="F141" s="23">
        <f>IF(E141&gt;=16,"16",E141)</f>
        <v>0</v>
      </c>
    </row>
    <row r="142" spans="1:6" ht="25.5">
      <c r="A142" s="17" t="s">
        <v>258</v>
      </c>
      <c r="B142" s="18" t="s">
        <v>106</v>
      </c>
      <c r="C142" s="19">
        <v>3</v>
      </c>
      <c r="D142" s="69"/>
      <c r="E142" s="19">
        <f>C142*D142</f>
        <v>0</v>
      </c>
      <c r="F142" s="20"/>
    </row>
    <row r="143" spans="1:6" ht="12.75">
      <c r="A143" s="24"/>
      <c r="B143" s="22" t="s">
        <v>15</v>
      </c>
      <c r="C143" s="24"/>
      <c r="D143" s="25"/>
      <c r="E143" s="15">
        <f>SUM(E142)</f>
        <v>0</v>
      </c>
      <c r="F143" s="23">
        <f>IF(E143&gt;=12,"12",E143)</f>
        <v>0</v>
      </c>
    </row>
    <row r="144" spans="1:6" ht="25.5">
      <c r="A144" s="17" t="s">
        <v>259</v>
      </c>
      <c r="B144" s="18" t="s">
        <v>53</v>
      </c>
      <c r="C144" s="19">
        <v>3</v>
      </c>
      <c r="D144" s="69"/>
      <c r="E144" s="19">
        <f>C144*D144</f>
        <v>0</v>
      </c>
      <c r="F144" s="20"/>
    </row>
    <row r="145" spans="1:6" ht="25.5">
      <c r="A145" s="17" t="s">
        <v>260</v>
      </c>
      <c r="B145" s="18" t="s">
        <v>54</v>
      </c>
      <c r="C145" s="19">
        <v>1</v>
      </c>
      <c r="D145" s="69"/>
      <c r="E145" s="19">
        <f>C145*D145</f>
        <v>0</v>
      </c>
      <c r="F145" s="20"/>
    </row>
    <row r="146" spans="1:6" ht="12.75">
      <c r="A146" s="24"/>
      <c r="B146" s="22" t="s">
        <v>15</v>
      </c>
      <c r="C146" s="24"/>
      <c r="D146" s="25"/>
      <c r="E146" s="15">
        <f>SUM(E144:E145)</f>
        <v>0</v>
      </c>
      <c r="F146" s="23">
        <f>IF(E146&gt;=12,"12",E146)</f>
        <v>0</v>
      </c>
    </row>
    <row r="147" spans="1:6" ht="12.75">
      <c r="A147" s="17" t="s">
        <v>261</v>
      </c>
      <c r="B147" s="18" t="s">
        <v>107</v>
      </c>
      <c r="C147" s="19">
        <v>40</v>
      </c>
      <c r="D147" s="69"/>
      <c r="E147" s="19">
        <f>C147*D147</f>
        <v>0</v>
      </c>
      <c r="F147" s="20"/>
    </row>
    <row r="148" spans="1:6" ht="25.5">
      <c r="A148" s="17" t="s">
        <v>262</v>
      </c>
      <c r="B148" s="18" t="s">
        <v>108</v>
      </c>
      <c r="C148" s="19">
        <v>10</v>
      </c>
      <c r="D148" s="69"/>
      <c r="E148" s="19">
        <f>C148*D148</f>
        <v>0</v>
      </c>
      <c r="F148" s="20"/>
    </row>
    <row r="149" spans="1:6" ht="12.75">
      <c r="A149" s="21"/>
      <c r="B149" s="22" t="s">
        <v>69</v>
      </c>
      <c r="C149" s="21"/>
      <c r="D149" s="13"/>
      <c r="E149" s="15">
        <f>SUM(E147:E148)</f>
        <v>0</v>
      </c>
      <c r="F149" s="23">
        <f>E149</f>
        <v>0</v>
      </c>
    </row>
    <row r="150" spans="1:6" ht="38.25">
      <c r="A150" s="17" t="s">
        <v>263</v>
      </c>
      <c r="B150" s="18" t="s">
        <v>109</v>
      </c>
      <c r="C150" s="19">
        <v>3</v>
      </c>
      <c r="D150" s="69"/>
      <c r="E150" s="19">
        <f>C150*D150</f>
        <v>0</v>
      </c>
      <c r="F150" s="20"/>
    </row>
    <row r="151" spans="1:6" ht="12.75">
      <c r="A151" s="24"/>
      <c r="B151" s="22" t="s">
        <v>110</v>
      </c>
      <c r="C151" s="24"/>
      <c r="D151" s="25"/>
      <c r="E151" s="15">
        <f>SUM(E150)</f>
        <v>0</v>
      </c>
      <c r="F151" s="23">
        <f>IF(E151&gt;=3,"3",E151)</f>
        <v>0</v>
      </c>
    </row>
    <row r="152" spans="1:6" ht="38.25">
      <c r="A152" s="17" t="s">
        <v>264</v>
      </c>
      <c r="B152" s="18" t="s">
        <v>111</v>
      </c>
      <c r="C152" s="19">
        <v>1</v>
      </c>
      <c r="D152" s="69"/>
      <c r="E152" s="19">
        <f>C152*D152</f>
        <v>0</v>
      </c>
      <c r="F152" s="20"/>
    </row>
    <row r="153" spans="1:6" ht="12.75">
      <c r="A153" s="24"/>
      <c r="B153" s="22" t="s">
        <v>112</v>
      </c>
      <c r="C153" s="24"/>
      <c r="D153" s="25"/>
      <c r="E153" s="15">
        <f>SUM(E152)</f>
        <v>0</v>
      </c>
      <c r="F153" s="23">
        <f>IF(E153&gt;=2,"2",E153)</f>
        <v>0</v>
      </c>
    </row>
    <row r="154" spans="1:6" ht="12.75">
      <c r="A154" s="17" t="s">
        <v>265</v>
      </c>
      <c r="B154" s="18" t="s">
        <v>113</v>
      </c>
      <c r="C154" s="19">
        <v>2</v>
      </c>
      <c r="D154" s="69"/>
      <c r="E154" s="19">
        <f>C154*D154</f>
        <v>0</v>
      </c>
      <c r="F154" s="20"/>
    </row>
    <row r="155" spans="1:6" ht="25.5">
      <c r="A155" s="17" t="s">
        <v>266</v>
      </c>
      <c r="B155" s="18" t="s">
        <v>114</v>
      </c>
      <c r="C155" s="19">
        <v>2</v>
      </c>
      <c r="D155" s="69"/>
      <c r="E155" s="19">
        <f>C155*D155</f>
        <v>0</v>
      </c>
      <c r="F155" s="20"/>
    </row>
    <row r="156" spans="1:6" ht="12.75">
      <c r="A156" s="27"/>
      <c r="B156" s="28" t="s">
        <v>15</v>
      </c>
      <c r="C156" s="27"/>
      <c r="D156" s="29"/>
      <c r="E156" s="15">
        <f>SUM(E154:E155)</f>
        <v>0</v>
      </c>
      <c r="F156" s="23">
        <f>IF(E156&gt;=12,"12",E156)</f>
        <v>0</v>
      </c>
    </row>
    <row r="157" spans="1:6" ht="25.5">
      <c r="A157" s="17" t="s">
        <v>267</v>
      </c>
      <c r="B157" s="18" t="s">
        <v>115</v>
      </c>
      <c r="C157" s="19">
        <v>1</v>
      </c>
      <c r="D157" s="69"/>
      <c r="E157" s="19">
        <f>C157*D157</f>
        <v>0</v>
      </c>
      <c r="F157" s="20"/>
    </row>
    <row r="158" spans="1:6" ht="12.75">
      <c r="A158" s="27"/>
      <c r="B158" s="28" t="s">
        <v>52</v>
      </c>
      <c r="C158" s="27"/>
      <c r="D158" s="29"/>
      <c r="E158" s="15">
        <f>SUM(E157)</f>
        <v>0</v>
      </c>
      <c r="F158" s="23">
        <f>IF(E158&gt;=8,"8",E158)</f>
        <v>0</v>
      </c>
    </row>
    <row r="159" spans="1:6" ht="38.25">
      <c r="A159" s="17" t="s">
        <v>268</v>
      </c>
      <c r="B159" s="18" t="s">
        <v>116</v>
      </c>
      <c r="C159" s="19">
        <v>1</v>
      </c>
      <c r="D159" s="69"/>
      <c r="E159" s="19">
        <f>C159*D159</f>
        <v>0</v>
      </c>
      <c r="F159" s="20"/>
    </row>
    <row r="160" spans="1:6" ht="38.25">
      <c r="A160" s="17" t="s">
        <v>269</v>
      </c>
      <c r="B160" s="18" t="s">
        <v>117</v>
      </c>
      <c r="C160" s="19">
        <v>3</v>
      </c>
      <c r="D160" s="69"/>
      <c r="E160" s="19">
        <f>C160*D160</f>
        <v>0</v>
      </c>
      <c r="F160" s="20"/>
    </row>
    <row r="161" spans="1:6" ht="12.75">
      <c r="A161" s="27"/>
      <c r="B161" s="28" t="s">
        <v>69</v>
      </c>
      <c r="C161" s="27"/>
      <c r="D161" s="29"/>
      <c r="E161" s="15">
        <f>SUM(E159:E160)</f>
        <v>0</v>
      </c>
      <c r="F161" s="23">
        <f>E161</f>
        <v>0</v>
      </c>
    </row>
    <row r="162" spans="1:6" ht="12.75">
      <c r="A162" s="30"/>
      <c r="B162" s="96" t="s">
        <v>67</v>
      </c>
      <c r="C162" s="96"/>
      <c r="D162" s="32"/>
      <c r="E162" s="33">
        <f>E114+E119+E134+E136+E139+E141+E143+E146+E149+E151+E153+E156+E158+E161</f>
        <v>0</v>
      </c>
      <c r="F162" s="34">
        <f>F114+F119+F134+F136+F139+F141+F143+F146+F149+F151+F153+F156+F158+F161</f>
        <v>0</v>
      </c>
    </row>
    <row r="163" spans="1:6" ht="12.75">
      <c r="A163" s="7"/>
      <c r="B163" s="10"/>
      <c r="C163" s="7"/>
      <c r="D163" s="7"/>
      <c r="E163" s="7"/>
      <c r="F163" s="8"/>
    </row>
    <row r="164" spans="1:6" ht="12.75">
      <c r="A164" s="7"/>
      <c r="B164" s="10"/>
      <c r="C164" s="7"/>
      <c r="D164" s="7"/>
      <c r="E164" s="7"/>
      <c r="F164" s="8"/>
    </row>
    <row r="165" spans="1:6" ht="15.75" customHeight="1">
      <c r="A165" s="93" t="s">
        <v>121</v>
      </c>
      <c r="B165" s="93"/>
      <c r="C165" s="93"/>
      <c r="D165" s="93"/>
      <c r="E165" s="93"/>
      <c r="F165" s="93"/>
    </row>
    <row r="166" spans="1:6" ht="25.5">
      <c r="A166" s="13" t="s">
        <v>31</v>
      </c>
      <c r="B166" s="14" t="s">
        <v>6</v>
      </c>
      <c r="C166" s="15" t="s">
        <v>8</v>
      </c>
      <c r="D166" s="15" t="s">
        <v>7</v>
      </c>
      <c r="E166" s="14" t="s">
        <v>329</v>
      </c>
      <c r="F166" s="16" t="s">
        <v>330</v>
      </c>
    </row>
    <row r="167" spans="1:6" ht="25.5">
      <c r="A167" s="35" t="s">
        <v>270</v>
      </c>
      <c r="B167" s="36" t="s">
        <v>123</v>
      </c>
      <c r="C167" s="37">
        <v>4.16666666</v>
      </c>
      <c r="D167" s="70"/>
      <c r="E167" s="39">
        <f aca="true" t="shared" si="4" ref="E167:E191">C167*D167</f>
        <v>0</v>
      </c>
      <c r="F167" s="20"/>
    </row>
    <row r="168" spans="1:6" ht="25.5">
      <c r="A168" s="35" t="s">
        <v>271</v>
      </c>
      <c r="B168" s="36" t="s">
        <v>124</v>
      </c>
      <c r="C168" s="37">
        <v>4.16666666</v>
      </c>
      <c r="D168" s="70"/>
      <c r="E168" s="39">
        <f t="shared" si="4"/>
        <v>0</v>
      </c>
      <c r="F168" s="20"/>
    </row>
    <row r="169" spans="1:6" ht="38.25">
      <c r="A169" s="35" t="s">
        <v>272</v>
      </c>
      <c r="B169" s="36" t="s">
        <v>125</v>
      </c>
      <c r="C169" s="37">
        <v>4.16666666</v>
      </c>
      <c r="D169" s="70"/>
      <c r="E169" s="39">
        <f t="shared" si="4"/>
        <v>0</v>
      </c>
      <c r="F169" s="20"/>
    </row>
    <row r="170" spans="1:6" ht="38.25">
      <c r="A170" s="35" t="s">
        <v>273</v>
      </c>
      <c r="B170" s="36" t="s">
        <v>126</v>
      </c>
      <c r="C170" s="37">
        <v>12.499999998</v>
      </c>
      <c r="D170" s="70"/>
      <c r="E170" s="39">
        <f t="shared" si="4"/>
        <v>0</v>
      </c>
      <c r="F170" s="20"/>
    </row>
    <row r="171" spans="1:6" ht="38.25">
      <c r="A171" s="35" t="s">
        <v>274</v>
      </c>
      <c r="B171" s="36" t="s">
        <v>127</v>
      </c>
      <c r="C171" s="37">
        <v>12.499999998</v>
      </c>
      <c r="D171" s="70"/>
      <c r="E171" s="39">
        <f t="shared" si="4"/>
        <v>0</v>
      </c>
      <c r="F171" s="20"/>
    </row>
    <row r="172" spans="1:6" ht="38.25">
      <c r="A172" s="35" t="s">
        <v>275</v>
      </c>
      <c r="B172" s="36" t="s">
        <v>128</v>
      </c>
      <c r="C172" s="37">
        <v>12.499999998</v>
      </c>
      <c r="D172" s="70"/>
      <c r="E172" s="39">
        <f t="shared" si="4"/>
        <v>0</v>
      </c>
      <c r="F172" s="20"/>
    </row>
    <row r="173" spans="1:6" ht="25.5">
      <c r="A173" s="35" t="s">
        <v>276</v>
      </c>
      <c r="B173" s="36" t="s">
        <v>129</v>
      </c>
      <c r="C173" s="38">
        <v>7</v>
      </c>
      <c r="D173" s="70"/>
      <c r="E173" s="38">
        <f t="shared" si="4"/>
        <v>0</v>
      </c>
      <c r="F173" s="20"/>
    </row>
    <row r="174" spans="1:6" ht="25.5">
      <c r="A174" s="35" t="s">
        <v>277</v>
      </c>
      <c r="B174" s="36" t="s">
        <v>130</v>
      </c>
      <c r="C174" s="38">
        <v>5</v>
      </c>
      <c r="D174" s="70"/>
      <c r="E174" s="38">
        <f t="shared" si="4"/>
        <v>0</v>
      </c>
      <c r="F174" s="20"/>
    </row>
    <row r="175" spans="1:6" ht="38.25">
      <c r="A175" s="35" t="s">
        <v>278</v>
      </c>
      <c r="B175" s="36" t="s">
        <v>131</v>
      </c>
      <c r="C175" s="38">
        <v>2</v>
      </c>
      <c r="D175" s="70"/>
      <c r="E175" s="38">
        <f t="shared" si="4"/>
        <v>0</v>
      </c>
      <c r="F175" s="20"/>
    </row>
    <row r="176" spans="1:6" ht="25.5">
      <c r="A176" s="35" t="s">
        <v>279</v>
      </c>
      <c r="B176" s="36" t="s">
        <v>132</v>
      </c>
      <c r="C176" s="38">
        <v>2</v>
      </c>
      <c r="D176" s="70"/>
      <c r="E176" s="38">
        <f t="shared" si="4"/>
        <v>0</v>
      </c>
      <c r="F176" s="20"/>
    </row>
    <row r="177" spans="1:6" ht="25.5">
      <c r="A177" s="35" t="s">
        <v>280</v>
      </c>
      <c r="B177" s="36" t="s">
        <v>133</v>
      </c>
      <c r="C177" s="38">
        <v>2</v>
      </c>
      <c r="D177" s="70"/>
      <c r="E177" s="38">
        <f t="shared" si="4"/>
        <v>0</v>
      </c>
      <c r="F177" s="20"/>
    </row>
    <row r="178" spans="1:6" ht="38.25">
      <c r="A178" s="35" t="s">
        <v>281</v>
      </c>
      <c r="B178" s="36" t="s">
        <v>134</v>
      </c>
      <c r="C178" s="38">
        <v>2</v>
      </c>
      <c r="D178" s="70"/>
      <c r="E178" s="38">
        <f t="shared" si="4"/>
        <v>0</v>
      </c>
      <c r="F178" s="20"/>
    </row>
    <row r="179" spans="1:6" ht="25.5">
      <c r="A179" s="35" t="s">
        <v>282</v>
      </c>
      <c r="B179" s="36" t="s">
        <v>135</v>
      </c>
      <c r="C179" s="38">
        <v>2</v>
      </c>
      <c r="D179" s="70"/>
      <c r="E179" s="38">
        <f t="shared" si="4"/>
        <v>0</v>
      </c>
      <c r="F179" s="20"/>
    </row>
    <row r="180" spans="1:6" ht="38.25">
      <c r="A180" s="35" t="s">
        <v>283</v>
      </c>
      <c r="B180" s="36" t="s">
        <v>136</v>
      </c>
      <c r="C180" s="38">
        <v>2</v>
      </c>
      <c r="D180" s="70"/>
      <c r="E180" s="38">
        <f t="shared" si="4"/>
        <v>0</v>
      </c>
      <c r="F180" s="20"/>
    </row>
    <row r="181" spans="1:6" ht="25.5">
      <c r="A181" s="35" t="s">
        <v>284</v>
      </c>
      <c r="B181" s="36" t="s">
        <v>137</v>
      </c>
      <c r="C181" s="38">
        <v>2</v>
      </c>
      <c r="D181" s="70"/>
      <c r="E181" s="38">
        <f t="shared" si="4"/>
        <v>0</v>
      </c>
      <c r="F181" s="20"/>
    </row>
    <row r="182" spans="1:6" ht="25.5">
      <c r="A182" s="35" t="s">
        <v>285</v>
      </c>
      <c r="B182" s="36" t="s">
        <v>138</v>
      </c>
      <c r="C182" s="38">
        <v>2.5</v>
      </c>
      <c r="D182" s="70"/>
      <c r="E182" s="38">
        <f t="shared" si="4"/>
        <v>0</v>
      </c>
      <c r="F182" s="20"/>
    </row>
    <row r="183" spans="1:6" ht="25.5">
      <c r="A183" s="35" t="s">
        <v>286</v>
      </c>
      <c r="B183" s="36" t="s">
        <v>139</v>
      </c>
      <c r="C183" s="38">
        <v>1.5</v>
      </c>
      <c r="D183" s="70"/>
      <c r="E183" s="38">
        <f t="shared" si="4"/>
        <v>0</v>
      </c>
      <c r="F183" s="20"/>
    </row>
    <row r="184" spans="1:6" ht="25.5">
      <c r="A184" s="35" t="s">
        <v>287</v>
      </c>
      <c r="B184" s="36" t="s">
        <v>140</v>
      </c>
      <c r="C184" s="38">
        <v>1</v>
      </c>
      <c r="D184" s="70"/>
      <c r="E184" s="38">
        <f t="shared" si="4"/>
        <v>0</v>
      </c>
      <c r="F184" s="20"/>
    </row>
    <row r="185" spans="1:6" ht="25.5">
      <c r="A185" s="35" t="s">
        <v>288</v>
      </c>
      <c r="B185" s="36" t="s">
        <v>141</v>
      </c>
      <c r="C185" s="38">
        <v>1</v>
      </c>
      <c r="D185" s="70"/>
      <c r="E185" s="38">
        <f t="shared" si="4"/>
        <v>0</v>
      </c>
      <c r="F185" s="20"/>
    </row>
    <row r="186" spans="1:6" ht="38.25">
      <c r="A186" s="35" t="s">
        <v>289</v>
      </c>
      <c r="B186" s="36" t="s">
        <v>142</v>
      </c>
      <c r="C186" s="38">
        <v>1</v>
      </c>
      <c r="D186" s="70"/>
      <c r="E186" s="38">
        <f t="shared" si="4"/>
        <v>0</v>
      </c>
      <c r="F186" s="20"/>
    </row>
    <row r="187" spans="1:6" ht="25.5">
      <c r="A187" s="35" t="s">
        <v>290</v>
      </c>
      <c r="B187" s="36" t="s">
        <v>143</v>
      </c>
      <c r="C187" s="38">
        <v>1</v>
      </c>
      <c r="D187" s="70"/>
      <c r="E187" s="38">
        <f t="shared" si="4"/>
        <v>0</v>
      </c>
      <c r="F187" s="20"/>
    </row>
    <row r="188" spans="1:6" ht="25.5">
      <c r="A188" s="35" t="s">
        <v>291</v>
      </c>
      <c r="B188" s="36" t="s">
        <v>144</v>
      </c>
      <c r="C188" s="38">
        <v>1</v>
      </c>
      <c r="D188" s="70"/>
      <c r="E188" s="38">
        <f t="shared" si="4"/>
        <v>0</v>
      </c>
      <c r="F188" s="20"/>
    </row>
    <row r="189" spans="1:6" ht="25.5">
      <c r="A189" s="35" t="s">
        <v>292</v>
      </c>
      <c r="B189" s="36" t="s">
        <v>145</v>
      </c>
      <c r="C189" s="38">
        <v>1</v>
      </c>
      <c r="D189" s="70"/>
      <c r="E189" s="38">
        <f t="shared" si="4"/>
        <v>0</v>
      </c>
      <c r="F189" s="20"/>
    </row>
    <row r="190" spans="1:6" ht="25.5">
      <c r="A190" s="35" t="s">
        <v>293</v>
      </c>
      <c r="B190" s="36" t="s">
        <v>146</v>
      </c>
      <c r="C190" s="38">
        <v>1</v>
      </c>
      <c r="D190" s="70"/>
      <c r="E190" s="38">
        <f t="shared" si="4"/>
        <v>0</v>
      </c>
      <c r="F190" s="20"/>
    </row>
    <row r="191" spans="1:6" ht="25.5">
      <c r="A191" s="35" t="s">
        <v>294</v>
      </c>
      <c r="B191" s="36" t="s">
        <v>147</v>
      </c>
      <c r="C191" s="38">
        <v>1</v>
      </c>
      <c r="D191" s="70"/>
      <c r="E191" s="38">
        <f t="shared" si="4"/>
        <v>0</v>
      </c>
      <c r="F191" s="20"/>
    </row>
    <row r="192" spans="1:6" ht="25.5">
      <c r="A192" s="35" t="s">
        <v>295</v>
      </c>
      <c r="B192" s="36" t="s">
        <v>148</v>
      </c>
      <c r="C192" s="38">
        <v>2</v>
      </c>
      <c r="D192" s="70"/>
      <c r="E192" s="38">
        <f aca="true" t="shared" si="5" ref="E192:E209">C192*D192</f>
        <v>0</v>
      </c>
      <c r="F192" s="20"/>
    </row>
    <row r="193" spans="1:6" ht="38.25">
      <c r="A193" s="35" t="s">
        <v>296</v>
      </c>
      <c r="B193" s="36" t="s">
        <v>149</v>
      </c>
      <c r="C193" s="38">
        <v>2</v>
      </c>
      <c r="D193" s="70"/>
      <c r="E193" s="38">
        <f t="shared" si="5"/>
        <v>0</v>
      </c>
      <c r="F193" s="20"/>
    </row>
    <row r="194" spans="1:6" ht="38.25">
      <c r="A194" s="35" t="s">
        <v>297</v>
      </c>
      <c r="B194" s="36" t="s">
        <v>150</v>
      </c>
      <c r="C194" s="38">
        <v>2</v>
      </c>
      <c r="D194" s="70"/>
      <c r="E194" s="38">
        <f t="shared" si="5"/>
        <v>0</v>
      </c>
      <c r="F194" s="20"/>
    </row>
    <row r="195" spans="1:6" ht="38.25">
      <c r="A195" s="35" t="s">
        <v>298</v>
      </c>
      <c r="B195" s="36" t="s">
        <v>151</v>
      </c>
      <c r="C195" s="38">
        <v>2</v>
      </c>
      <c r="D195" s="70"/>
      <c r="E195" s="38">
        <f t="shared" si="5"/>
        <v>0</v>
      </c>
      <c r="F195" s="20"/>
    </row>
    <row r="196" spans="1:6" ht="38.25">
      <c r="A196" s="35" t="s">
        <v>299</v>
      </c>
      <c r="B196" s="36" t="s">
        <v>152</v>
      </c>
      <c r="C196" s="38">
        <v>2</v>
      </c>
      <c r="D196" s="70"/>
      <c r="E196" s="38">
        <f t="shared" si="5"/>
        <v>0</v>
      </c>
      <c r="F196" s="20"/>
    </row>
    <row r="197" spans="1:6" ht="38.25">
      <c r="A197" s="35" t="s">
        <v>300</v>
      </c>
      <c r="B197" s="36" t="s">
        <v>153</v>
      </c>
      <c r="C197" s="38">
        <v>2</v>
      </c>
      <c r="D197" s="70"/>
      <c r="E197" s="38">
        <f t="shared" si="5"/>
        <v>0</v>
      </c>
      <c r="F197" s="20"/>
    </row>
    <row r="198" spans="1:6" ht="38.25">
      <c r="A198" s="35" t="s">
        <v>301</v>
      </c>
      <c r="B198" s="36" t="s">
        <v>154</v>
      </c>
      <c r="C198" s="38">
        <v>2</v>
      </c>
      <c r="D198" s="70"/>
      <c r="E198" s="38">
        <f t="shared" si="5"/>
        <v>0</v>
      </c>
      <c r="F198" s="20"/>
    </row>
    <row r="199" spans="1:6" ht="38.25">
      <c r="A199" s="35" t="s">
        <v>302</v>
      </c>
      <c r="B199" s="36" t="s">
        <v>155</v>
      </c>
      <c r="C199" s="38">
        <v>2</v>
      </c>
      <c r="D199" s="70"/>
      <c r="E199" s="38">
        <f t="shared" si="5"/>
        <v>0</v>
      </c>
      <c r="F199" s="20"/>
    </row>
    <row r="200" spans="1:6" ht="12.75">
      <c r="A200" s="40"/>
      <c r="B200" s="41" t="s">
        <v>69</v>
      </c>
      <c r="C200" s="40"/>
      <c r="D200" s="42"/>
      <c r="E200" s="43">
        <f>SUM(E167:E199)</f>
        <v>0</v>
      </c>
      <c r="F200" s="44">
        <f>E200</f>
        <v>0</v>
      </c>
    </row>
    <row r="201" spans="1:6" ht="38.25">
      <c r="A201" s="35" t="s">
        <v>303</v>
      </c>
      <c r="B201" s="45" t="s">
        <v>156</v>
      </c>
      <c r="C201" s="38">
        <v>0.2</v>
      </c>
      <c r="D201" s="70"/>
      <c r="E201" s="38">
        <f t="shared" si="5"/>
        <v>0</v>
      </c>
      <c r="F201" s="20"/>
    </row>
    <row r="202" spans="1:6" ht="12.75">
      <c r="A202" s="25"/>
      <c r="B202" s="46" t="s">
        <v>122</v>
      </c>
      <c r="C202" s="26"/>
      <c r="D202" s="26"/>
      <c r="E202" s="15">
        <f>SUM(E201)</f>
        <v>0</v>
      </c>
      <c r="F202" s="23">
        <f>IF(E202&gt;=5,"5",E202)</f>
        <v>0</v>
      </c>
    </row>
    <row r="203" spans="1:6" ht="38.25">
      <c r="A203" s="35" t="s">
        <v>304</v>
      </c>
      <c r="B203" s="36" t="s">
        <v>158</v>
      </c>
      <c r="C203" s="38">
        <v>2</v>
      </c>
      <c r="D203" s="70"/>
      <c r="E203" s="38">
        <f t="shared" si="5"/>
        <v>0</v>
      </c>
      <c r="F203" s="20"/>
    </row>
    <row r="204" spans="1:6" ht="38.25">
      <c r="A204" s="35" t="s">
        <v>305</v>
      </c>
      <c r="B204" s="36" t="s">
        <v>160</v>
      </c>
      <c r="C204" s="38">
        <v>2</v>
      </c>
      <c r="D204" s="70"/>
      <c r="E204" s="38">
        <f t="shared" si="5"/>
        <v>0</v>
      </c>
      <c r="F204" s="20"/>
    </row>
    <row r="205" spans="1:6" ht="38.25">
      <c r="A205" s="35" t="s">
        <v>306</v>
      </c>
      <c r="B205" s="36" t="s">
        <v>159</v>
      </c>
      <c r="C205" s="38">
        <v>2</v>
      </c>
      <c r="D205" s="70"/>
      <c r="E205" s="38">
        <f t="shared" si="5"/>
        <v>0</v>
      </c>
      <c r="F205" s="20"/>
    </row>
    <row r="206" spans="1:6" ht="25.5">
      <c r="A206" s="35" t="s">
        <v>307</v>
      </c>
      <c r="B206" s="36" t="s">
        <v>157</v>
      </c>
      <c r="C206" s="38">
        <v>2</v>
      </c>
      <c r="D206" s="70"/>
      <c r="E206" s="38">
        <f t="shared" si="5"/>
        <v>0</v>
      </c>
      <c r="F206" s="20"/>
    </row>
    <row r="207" spans="1:6" ht="25.5">
      <c r="A207" s="35" t="s">
        <v>308</v>
      </c>
      <c r="B207" s="36" t="s">
        <v>161</v>
      </c>
      <c r="C207" s="38">
        <v>2</v>
      </c>
      <c r="D207" s="70"/>
      <c r="E207" s="38">
        <f t="shared" si="5"/>
        <v>0</v>
      </c>
      <c r="F207" s="20"/>
    </row>
    <row r="208" spans="1:6" ht="25.5">
      <c r="A208" s="35" t="s">
        <v>309</v>
      </c>
      <c r="B208" s="36" t="s">
        <v>162</v>
      </c>
      <c r="C208" s="38">
        <v>2</v>
      </c>
      <c r="D208" s="70"/>
      <c r="E208" s="38">
        <f t="shared" si="5"/>
        <v>0</v>
      </c>
      <c r="F208" s="20"/>
    </row>
    <row r="209" spans="1:6" ht="25.5">
      <c r="A209" s="35" t="s">
        <v>310</v>
      </c>
      <c r="B209" s="36" t="s">
        <v>163</v>
      </c>
      <c r="C209" s="38">
        <v>2</v>
      </c>
      <c r="D209" s="70"/>
      <c r="E209" s="38">
        <f t="shared" si="5"/>
        <v>0</v>
      </c>
      <c r="F209" s="20"/>
    </row>
    <row r="210" spans="1:6" ht="12.75">
      <c r="A210" s="40"/>
      <c r="B210" s="41" t="s">
        <v>69</v>
      </c>
      <c r="C210" s="40"/>
      <c r="D210" s="42"/>
      <c r="E210" s="47">
        <f>SUM(E203:E209)</f>
        <v>0</v>
      </c>
      <c r="F210" s="23">
        <f>E210</f>
        <v>0</v>
      </c>
    </row>
    <row r="211" spans="1:6" ht="12.75">
      <c r="A211" s="30"/>
      <c r="B211" s="96" t="s">
        <v>67</v>
      </c>
      <c r="C211" s="96"/>
      <c r="D211" s="32"/>
      <c r="E211" s="48">
        <f>E200+E202+E210</f>
        <v>0</v>
      </c>
      <c r="F211" s="49">
        <f>F200+F202+F210</f>
        <v>0</v>
      </c>
    </row>
    <row r="212" spans="1:6" ht="12.75">
      <c r="A212" s="7"/>
      <c r="B212" s="97"/>
      <c r="C212" s="97"/>
      <c r="D212" s="97"/>
      <c r="E212" s="7"/>
      <c r="F212" s="8"/>
    </row>
    <row r="213" spans="1:6" ht="12.75">
      <c r="A213" s="7"/>
      <c r="B213" s="50"/>
      <c r="C213" s="50"/>
      <c r="D213" s="50"/>
      <c r="E213" s="7"/>
      <c r="F213" s="8"/>
    </row>
    <row r="214" spans="1:6" ht="15" customHeight="1">
      <c r="A214" s="93" t="s">
        <v>118</v>
      </c>
      <c r="B214" s="93"/>
      <c r="C214" s="93"/>
      <c r="D214" s="93"/>
      <c r="E214" s="93"/>
      <c r="F214" s="93"/>
    </row>
    <row r="215" spans="1:6" ht="25.5">
      <c r="A215" s="51" t="s">
        <v>31</v>
      </c>
      <c r="B215" s="52" t="s">
        <v>6</v>
      </c>
      <c r="C215" s="53" t="s">
        <v>8</v>
      </c>
      <c r="D215" s="53" t="s">
        <v>7</v>
      </c>
      <c r="E215" s="14" t="s">
        <v>329</v>
      </c>
      <c r="F215" s="16" t="s">
        <v>330</v>
      </c>
    </row>
    <row r="216" spans="1:6" ht="25.5">
      <c r="A216" s="17" t="s">
        <v>311</v>
      </c>
      <c r="B216" s="36" t="s">
        <v>164</v>
      </c>
      <c r="C216" s="38">
        <v>35</v>
      </c>
      <c r="D216" s="70"/>
      <c r="E216" s="38">
        <f aca="true" t="shared" si="6" ref="E216:E227">C216*D216</f>
        <v>0</v>
      </c>
      <c r="F216" s="20"/>
    </row>
    <row r="217" spans="1:6" ht="25.5">
      <c r="A217" s="17" t="s">
        <v>312</v>
      </c>
      <c r="B217" s="36" t="s">
        <v>165</v>
      </c>
      <c r="C217" s="38">
        <v>15</v>
      </c>
      <c r="D217" s="70"/>
      <c r="E217" s="38">
        <f t="shared" si="6"/>
        <v>0</v>
      </c>
      <c r="F217" s="20"/>
    </row>
    <row r="218" spans="1:6" ht="25.5">
      <c r="A218" s="17" t="s">
        <v>313</v>
      </c>
      <c r="B218" s="36" t="s">
        <v>166</v>
      </c>
      <c r="C218" s="38">
        <v>30</v>
      </c>
      <c r="D218" s="70"/>
      <c r="E218" s="38">
        <f t="shared" si="6"/>
        <v>0</v>
      </c>
      <c r="F218" s="20"/>
    </row>
    <row r="219" spans="1:6" ht="25.5">
      <c r="A219" s="17" t="s">
        <v>314</v>
      </c>
      <c r="B219" s="36" t="s">
        <v>167</v>
      </c>
      <c r="C219" s="38">
        <v>10</v>
      </c>
      <c r="D219" s="70"/>
      <c r="E219" s="38">
        <f t="shared" si="6"/>
        <v>0</v>
      </c>
      <c r="F219" s="20"/>
    </row>
    <row r="220" spans="1:6" ht="25.5">
      <c r="A220" s="17" t="s">
        <v>315</v>
      </c>
      <c r="B220" s="36" t="s">
        <v>168</v>
      </c>
      <c r="C220" s="38">
        <v>5</v>
      </c>
      <c r="D220" s="70"/>
      <c r="E220" s="38">
        <f t="shared" si="6"/>
        <v>0</v>
      </c>
      <c r="F220" s="20"/>
    </row>
    <row r="221" spans="1:6" ht="25.5">
      <c r="A221" s="17" t="s">
        <v>316</v>
      </c>
      <c r="B221" s="36" t="s">
        <v>169</v>
      </c>
      <c r="C221" s="38">
        <v>5</v>
      </c>
      <c r="D221" s="70"/>
      <c r="E221" s="38">
        <f t="shared" si="6"/>
        <v>0</v>
      </c>
      <c r="F221" s="20"/>
    </row>
    <row r="222" spans="1:6" ht="25.5">
      <c r="A222" s="17" t="s">
        <v>317</v>
      </c>
      <c r="B222" s="36" t="s">
        <v>170</v>
      </c>
      <c r="C222" s="38">
        <v>3</v>
      </c>
      <c r="D222" s="70"/>
      <c r="E222" s="38">
        <f t="shared" si="6"/>
        <v>0</v>
      </c>
      <c r="F222" s="20"/>
    </row>
    <row r="223" spans="1:6" ht="12.75">
      <c r="A223" s="40"/>
      <c r="B223" s="54" t="s">
        <v>69</v>
      </c>
      <c r="C223" s="40"/>
      <c r="D223" s="42"/>
      <c r="E223" s="55">
        <f>SUM(E216:E222)</f>
        <v>0</v>
      </c>
      <c r="F223" s="23">
        <f>E223</f>
        <v>0</v>
      </c>
    </row>
    <row r="224" spans="1:6" ht="12.75">
      <c r="A224" s="17" t="s">
        <v>318</v>
      </c>
      <c r="B224" s="36" t="s">
        <v>171</v>
      </c>
      <c r="C224" s="38">
        <v>1</v>
      </c>
      <c r="D224" s="70"/>
      <c r="E224" s="38">
        <f t="shared" si="6"/>
        <v>0</v>
      </c>
      <c r="F224" s="20"/>
    </row>
    <row r="225" spans="1:6" ht="12.75">
      <c r="A225" s="24"/>
      <c r="B225" s="56" t="s">
        <v>48</v>
      </c>
      <c r="C225" s="24"/>
      <c r="D225" s="25"/>
      <c r="E225" s="14">
        <f>SUM(E224)</f>
        <v>0</v>
      </c>
      <c r="F225" s="23">
        <f>IF(E225&gt;=4,"4",E225)</f>
        <v>0</v>
      </c>
    </row>
    <row r="226" spans="1:6" ht="25.5">
      <c r="A226" s="17" t="s">
        <v>319</v>
      </c>
      <c r="B226" s="36" t="s">
        <v>172</v>
      </c>
      <c r="C226" s="38">
        <v>5</v>
      </c>
      <c r="D226" s="70"/>
      <c r="E226" s="38">
        <f t="shared" si="6"/>
        <v>0</v>
      </c>
      <c r="F226" s="20"/>
    </row>
    <row r="227" spans="1:6" ht="12.75">
      <c r="A227" s="17" t="s">
        <v>320</v>
      </c>
      <c r="B227" s="36" t="s">
        <v>173</v>
      </c>
      <c r="C227" s="38">
        <v>6</v>
      </c>
      <c r="D227" s="70"/>
      <c r="E227" s="38">
        <f t="shared" si="6"/>
        <v>0</v>
      </c>
      <c r="F227" s="20"/>
    </row>
    <row r="228" spans="1:6" ht="12.75">
      <c r="A228" s="24"/>
      <c r="B228" s="56" t="s">
        <v>12</v>
      </c>
      <c r="C228" s="24"/>
      <c r="D228" s="25"/>
      <c r="E228" s="15">
        <f>SUM(E226:E227)</f>
        <v>0</v>
      </c>
      <c r="F228" s="23">
        <f>IF(E228&gt;=20,"20",E228)</f>
        <v>0</v>
      </c>
    </row>
    <row r="229" spans="1:6" ht="12.75">
      <c r="A229" s="30"/>
      <c r="B229" s="96" t="s">
        <v>119</v>
      </c>
      <c r="C229" s="96"/>
      <c r="D229" s="32"/>
      <c r="E229" s="33">
        <f>E223+E225+E228</f>
        <v>0</v>
      </c>
      <c r="F229" s="34">
        <f>F223+F225+F228</f>
        <v>0</v>
      </c>
    </row>
    <row r="230" spans="1:6" ht="12.75">
      <c r="A230" s="7"/>
      <c r="B230" s="103"/>
      <c r="C230" s="103"/>
      <c r="D230" s="103"/>
      <c r="E230" s="7"/>
      <c r="F230" s="8"/>
    </row>
    <row r="231" spans="1:6" ht="12.75">
      <c r="A231" s="7"/>
      <c r="B231" s="57"/>
      <c r="C231" s="57"/>
      <c r="D231" s="57"/>
      <c r="E231" s="7"/>
      <c r="F231" s="8"/>
    </row>
    <row r="232" spans="1:6" ht="15.75" customHeight="1">
      <c r="A232" s="93" t="s">
        <v>174</v>
      </c>
      <c r="B232" s="93"/>
      <c r="C232" s="93"/>
      <c r="D232" s="93"/>
      <c r="E232" s="93"/>
      <c r="F232" s="93"/>
    </row>
    <row r="233" spans="1:6" ht="15" customHeight="1">
      <c r="A233" s="58"/>
      <c r="B233" s="58" t="s">
        <v>321</v>
      </c>
      <c r="C233" s="58"/>
      <c r="D233" s="59"/>
      <c r="E233" s="60"/>
      <c r="F233" s="61">
        <f>F54</f>
        <v>0</v>
      </c>
    </row>
    <row r="234" spans="1:6" ht="15" customHeight="1">
      <c r="A234" s="58"/>
      <c r="B234" s="58" t="s">
        <v>322</v>
      </c>
      <c r="C234" s="58"/>
      <c r="D234" s="59"/>
      <c r="E234" s="60"/>
      <c r="F234" s="61">
        <f>F95</f>
        <v>0</v>
      </c>
    </row>
    <row r="235" spans="1:6" ht="15" customHeight="1">
      <c r="A235" s="58"/>
      <c r="B235" s="58" t="s">
        <v>323</v>
      </c>
      <c r="C235" s="58"/>
      <c r="D235" s="59"/>
      <c r="E235" s="60"/>
      <c r="F235" s="61">
        <f>F162</f>
        <v>0</v>
      </c>
    </row>
    <row r="236" spans="1:6" ht="15" customHeight="1">
      <c r="A236" s="58"/>
      <c r="B236" s="58" t="s">
        <v>324</v>
      </c>
      <c r="C236" s="58"/>
      <c r="D236" s="59"/>
      <c r="E236" s="60"/>
      <c r="F236" s="62">
        <f>F211</f>
        <v>0</v>
      </c>
    </row>
    <row r="237" spans="1:6" ht="15" customHeight="1">
      <c r="A237" s="58"/>
      <c r="B237" s="58" t="s">
        <v>325</v>
      </c>
      <c r="C237" s="58"/>
      <c r="D237" s="59"/>
      <c r="E237" s="60"/>
      <c r="F237" s="61">
        <f>F229</f>
        <v>0</v>
      </c>
    </row>
    <row r="238" spans="1:6" ht="15.75" customHeight="1">
      <c r="A238" s="31"/>
      <c r="B238" s="63" t="s">
        <v>120</v>
      </c>
      <c r="C238" s="31"/>
      <c r="D238" s="64"/>
      <c r="E238" s="65"/>
      <c r="F238" s="34">
        <f>SUM(F233:F237)</f>
        <v>0</v>
      </c>
    </row>
    <row r="239" spans="1:6" ht="12.75">
      <c r="A239" s="9"/>
      <c r="B239" s="10"/>
      <c r="C239" s="7"/>
      <c r="D239" s="7"/>
      <c r="E239" s="7"/>
      <c r="F239" s="8"/>
    </row>
    <row r="240" spans="1:6" ht="12.75">
      <c r="A240" s="80" t="s">
        <v>349</v>
      </c>
      <c r="B240" s="72" t="s">
        <v>331</v>
      </c>
      <c r="C240" s="90" t="s">
        <v>350</v>
      </c>
      <c r="D240" s="100"/>
      <c r="E240" s="100"/>
      <c r="F240" s="100"/>
    </row>
    <row r="241" spans="1:6" ht="12.75">
      <c r="A241" s="7"/>
      <c r="B241" s="7"/>
      <c r="C241" s="7"/>
      <c r="D241" s="7"/>
      <c r="E241" s="7"/>
      <c r="F241" s="8"/>
    </row>
    <row r="242" spans="1:6" ht="12.75">
      <c r="A242" s="95"/>
      <c r="B242" s="95"/>
      <c r="C242" s="95"/>
      <c r="D242" s="95"/>
      <c r="E242" s="95"/>
      <c r="F242" s="8"/>
    </row>
    <row r="243" spans="1:6" ht="15.75" customHeight="1">
      <c r="A243" s="92" t="s">
        <v>351</v>
      </c>
      <c r="B243" s="92"/>
      <c r="C243" s="100"/>
      <c r="D243" s="100"/>
      <c r="E243" s="100"/>
      <c r="F243" s="100"/>
    </row>
    <row r="244" spans="1:6" ht="12.75">
      <c r="A244" s="92" t="s">
        <v>352</v>
      </c>
      <c r="B244" s="92"/>
      <c r="C244" s="72"/>
      <c r="D244" s="89"/>
      <c r="E244" s="89"/>
      <c r="F244" s="89"/>
    </row>
    <row r="245" spans="1:6" ht="12.75">
      <c r="A245" s="95" t="s">
        <v>327</v>
      </c>
      <c r="B245" s="95"/>
      <c r="C245" s="95"/>
      <c r="D245" s="95"/>
      <c r="E245" s="95"/>
      <c r="F245" s="95"/>
    </row>
    <row r="246" spans="1:6" ht="15.75" customHeight="1">
      <c r="A246" s="95" t="s">
        <v>328</v>
      </c>
      <c r="B246" s="95"/>
      <c r="C246" s="95"/>
      <c r="D246" s="95"/>
      <c r="E246" s="95"/>
      <c r="F246" s="95"/>
    </row>
    <row r="249" spans="1:6" ht="12.75">
      <c r="A249" s="9"/>
      <c r="B249" s="10"/>
      <c r="C249" s="7"/>
      <c r="D249" s="7"/>
      <c r="E249" s="7"/>
      <c r="F249" s="8"/>
    </row>
  </sheetData>
  <sheetProtection password="EDE6" sheet="1"/>
  <mergeCells count="27">
    <mergeCell ref="A8:F8"/>
    <mergeCell ref="C17:F17"/>
    <mergeCell ref="C243:F243"/>
    <mergeCell ref="D240:F240"/>
    <mergeCell ref="A243:B243"/>
    <mergeCell ref="A9:F9"/>
    <mergeCell ref="B229:C229"/>
    <mergeCell ref="B230:D230"/>
    <mergeCell ref="C11:F11"/>
    <mergeCell ref="C13:F13"/>
    <mergeCell ref="A245:F245"/>
    <mergeCell ref="A246:F246"/>
    <mergeCell ref="B162:C162"/>
    <mergeCell ref="A98:F98"/>
    <mergeCell ref="B211:C211"/>
    <mergeCell ref="B212:D212"/>
    <mergeCell ref="A214:F214"/>
    <mergeCell ref="A165:F165"/>
    <mergeCell ref="A244:B244"/>
    <mergeCell ref="A232:F232"/>
    <mergeCell ref="C12:F12"/>
    <mergeCell ref="A242:E242"/>
    <mergeCell ref="A57:F57"/>
    <mergeCell ref="A21:F21"/>
    <mergeCell ref="C14:F14"/>
    <mergeCell ref="C16:F16"/>
    <mergeCell ref="C15:F15"/>
  </mergeCells>
  <dataValidations count="14">
    <dataValidation errorStyle="warning" type="whole" allowBlank="1" showInputMessage="1" showErrorMessage="1" promptTitle="FORMA DE PREENCHIMENTO" prompt="Informar os 7 (sete) números da sua matrícula Siape." errorTitle="FORMA DE PREENCHIMENTO" error="Informar os 7 (sete) números da sua matrícula Siape." sqref="C244:F244 C12:F12">
      <formula1>0</formula1>
      <formula2>9999999</formula2>
    </dataValidation>
    <dataValidation errorStyle="warning" type="date" allowBlank="1" showInputMessage="1" showErrorMessage="1" promptTitle="FORMA DE PREENCHIMENTO" prompt="Informar dia / mês / ano do ínicio do interstício. Ex: 25/07/2014." errorTitle="FORMA DE PREENCHIMENTO" error="Informar dia / mês / ano do ínicio do interstício. Ex: 25/07/2014" sqref="D18">
      <formula1>38562</formula1>
      <formula2>47848</formula2>
    </dataValidation>
    <dataValidation errorStyle="warning" type="date" allowBlank="1" showInputMessage="1" showErrorMessage="1" promptTitle="FORMA DE PREENCHIMENTO" prompt="Informar dia / mês / ano do final do interstício. Ex: 25/07/2014." errorTitle="FORMA DE PREENCHIMENTO" error="Informar dia / mês / ano do final do interstício. Ex: 25/07/2014." sqref="F18">
      <formula1>38562</formula1>
      <formula2>47848</formula2>
    </dataValidation>
    <dataValidation errorStyle="warning" type="whole" allowBlank="1" showInputMessage="1" showErrorMessage="1" errorTitle="FORMA DE PREENCHIMENTO" error="Preencher o campo com um número inteiro." sqref="D114 D29 D60 D53 D44 D42 D37 D33 D161 D158 D156 D153 D151 D149 D146 D143 D141 D139 D136 D134 D119 D94 D89 D85 D82 D79 D76 D71 D66 D63 D200 D202 D210">
      <formula1>0</formula1>
      <formula2>50000</formula2>
    </dataValidation>
    <dataValidation errorStyle="warning" type="whole" allowBlank="1" showInputMessage="1" showErrorMessage="1" errorTitle="FORMA DE PREENCHIMENTO" error="Preencher o campo com um número inteiro." sqref="D223 D225 D228">
      <formula1>0</formula1>
      <formula2>5000</formula2>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B240">
      <formula1>"Escolha uma opção,Amargosa,Cachoeira,Cruz das Almas,Feira de Santana,Santo Amaro,Santo Antônio de Jesus"</formula1>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C13:F13">
      <formula1>"Escolha uma opção,CAHL,CCAAB,CCS,CECULT,CETEC,CFP"</formula1>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C14:F14">
      <formula1>"Escolha uma opção,20 horas,40 horas,Dedicação Exclusiva"</formula1>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C16:F16">
      <formula1>"Escolha uma opção,Auxiliar I,Auxiliar II,Assistente I,Assistente II,Adjunto I,Adjunto II,Adjunto III, Adjunto IV,Associado I,Associado II,Associado III,Associado IV"</formula1>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C17:F17">
      <formula1>"Escolha uma opção,Auxiliar I,Auxiliar II,Assistente I,Assistente II,Adjunto I,Adjunto II,Adjunto III, Adjunto IV,Associado I,Associado II,Associado III,Associado IV,Titular"</formula1>
    </dataValidation>
    <dataValidation errorStyle="warning" type="textLength" allowBlank="1" showInputMessage="1" showErrorMessage="1" promptTitle="FORMA DE PREENCHIMENTO" prompt="Preencher o nome completo do docente, sem abreviações." errorTitle="FORMA DE PREENCHIMENTO" error="Preencher o nome completo do docente, sem abreviações." sqref="C243:F243 C11:F11">
      <formula1>5</formula1>
      <formula2>50</formula2>
    </dataValidation>
    <dataValidation errorStyle="warning" type="whole" allowBlank="1" showInputMessage="1" showErrorMessage="1" promptTitle="FORMA DE PREENCHIMENTO" prompt="Preencher o campo com um número inteiro." errorTitle="FORMA DE PREENCHIMENTO" error="Preencher o campo com um número inteiro." sqref="D23:D28 D30:D32 D34:D36 D38:D41 D43 D45:D52 D59 D61:D62 D64:D65 D67:D70 D72:D75 D77:D78 D80:D81 D83:D84 D86:D88 D90:D93 D100:D113 D115:D118 D120:D133 D135 D137:D138 D140 D142 D144:D145 D147:D148 D150 D152 D154:D155 D157 D159:D160 D167:D199 D201 D203:D209 D216:D222 D224 D226:D227">
      <formula1>0</formula1>
      <formula2>50000</formula2>
    </dataValidation>
    <dataValidation errorStyle="warning" type="date" allowBlank="1" showInputMessage="1" showErrorMessage="1" promptTitle="FORMA DE PREENCHIMENTO" prompt="Preencher o campo com dia / mês / ano. Ex: 25/07/2014." errorTitle="FORMA DE PREENCHIMENTO" error="Preencher o campo com dia / mês / ano. Ex: 25/07/2014." sqref="D240:F240">
      <formula1>38562</formula1>
      <formula2>47848</formula2>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C15:F15">
      <formula1>"Escolha uma opção,Horizontal,Vertical"</formula1>
    </dataValidation>
  </dataValidations>
  <printOptions horizontalCentered="1"/>
  <pageMargins left="0.7874015748031497" right="0.7874015748031497" top="1.1811023622047245" bottom="0.984251968503937" header="0.5118110236220472" footer="0.5118110236220472"/>
  <pageSetup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J38"/>
  <sheetViews>
    <sheetView workbookViewId="0" topLeftCell="A1">
      <selection activeCell="A32" sqref="A32:H32"/>
    </sheetView>
  </sheetViews>
  <sheetFormatPr defaultColWidth="9.00390625" defaultRowHeight="15.75"/>
  <cols>
    <col min="1" max="1" width="9.25390625" style="0" customWidth="1"/>
    <col min="2" max="2" width="10.125" style="0" customWidth="1"/>
  </cols>
  <sheetData>
    <row r="1" spans="1:8" ht="15.75">
      <c r="A1" s="9"/>
      <c r="B1" s="10"/>
      <c r="C1" s="7"/>
      <c r="D1" s="7"/>
      <c r="E1" s="7"/>
      <c r="F1" s="8"/>
      <c r="G1" s="83"/>
      <c r="H1" s="83"/>
    </row>
    <row r="2" spans="1:8" ht="16.5">
      <c r="A2" s="9"/>
      <c r="B2" s="11" t="s">
        <v>342</v>
      </c>
      <c r="C2" s="7"/>
      <c r="D2" s="7"/>
      <c r="E2" s="7"/>
      <c r="F2" s="8"/>
      <c r="G2" s="83"/>
      <c r="H2" s="83"/>
    </row>
    <row r="3" spans="1:8" ht="16.5">
      <c r="A3" s="9"/>
      <c r="B3" s="12" t="s">
        <v>343</v>
      </c>
      <c r="C3" s="7"/>
      <c r="D3" s="7"/>
      <c r="E3" s="7"/>
      <c r="F3" s="8"/>
      <c r="G3" s="83"/>
      <c r="H3" s="83"/>
    </row>
    <row r="4" spans="1:8" ht="16.5">
      <c r="A4" s="9"/>
      <c r="B4" s="12" t="s">
        <v>344</v>
      </c>
      <c r="C4" s="7"/>
      <c r="D4" s="7"/>
      <c r="E4" s="7"/>
      <c r="F4" s="8"/>
      <c r="G4" s="83"/>
      <c r="H4" s="83"/>
    </row>
    <row r="5" spans="1:8" ht="16.5">
      <c r="A5" s="9"/>
      <c r="B5" s="12" t="s">
        <v>345</v>
      </c>
      <c r="C5" s="7"/>
      <c r="D5" s="7"/>
      <c r="E5" s="7"/>
      <c r="F5" s="8"/>
      <c r="G5" s="83"/>
      <c r="H5" s="83"/>
    </row>
    <row r="6" spans="1:8" ht="16.5">
      <c r="A6" s="9"/>
      <c r="B6" s="12"/>
      <c r="C6" s="7"/>
      <c r="D6" s="7"/>
      <c r="E6" s="7"/>
      <c r="F6" s="8"/>
      <c r="G6" s="83"/>
      <c r="H6" s="83"/>
    </row>
    <row r="7" spans="1:8" ht="15.75">
      <c r="A7" s="83"/>
      <c r="B7" s="83"/>
      <c r="C7" s="83"/>
      <c r="D7" s="83"/>
      <c r="E7" s="83"/>
      <c r="F7" s="83"/>
      <c r="G7" s="83"/>
      <c r="H7" s="83"/>
    </row>
    <row r="8" spans="1:8" ht="15.75">
      <c r="A8" s="73" t="s">
        <v>369</v>
      </c>
      <c r="B8" s="73"/>
      <c r="C8" s="73"/>
      <c r="D8" s="73"/>
      <c r="E8" s="73"/>
      <c r="F8" s="73"/>
      <c r="G8" s="84"/>
      <c r="H8" s="84"/>
    </row>
    <row r="9" spans="1:8" ht="15.75">
      <c r="A9" s="73" t="s">
        <v>371</v>
      </c>
      <c r="B9" s="73"/>
      <c r="C9" s="73"/>
      <c r="D9" s="73"/>
      <c r="E9" s="73"/>
      <c r="F9" s="73"/>
      <c r="G9" s="84"/>
      <c r="H9" s="84"/>
    </row>
    <row r="10" spans="1:8" ht="15.75">
      <c r="A10" s="73" t="s">
        <v>372</v>
      </c>
      <c r="B10" s="105" t="s">
        <v>373</v>
      </c>
      <c r="C10" s="105"/>
      <c r="D10" s="105"/>
      <c r="E10" s="105"/>
      <c r="F10" s="73"/>
      <c r="G10" s="84"/>
      <c r="H10" s="84"/>
    </row>
    <row r="11" spans="1:8" ht="15.75">
      <c r="A11" s="73" t="s">
        <v>370</v>
      </c>
      <c r="B11" s="73"/>
      <c r="C11" s="73"/>
      <c r="D11" s="73"/>
      <c r="E11" s="73"/>
      <c r="F11" s="73"/>
      <c r="G11" s="84"/>
      <c r="H11" s="84"/>
    </row>
    <row r="12" spans="7:8" ht="15.75">
      <c r="G12" s="83"/>
      <c r="H12" s="83"/>
    </row>
    <row r="13" spans="1:8" ht="15.75">
      <c r="A13" s="84" t="s">
        <v>368</v>
      </c>
      <c r="B13" s="83"/>
      <c r="C13" s="83"/>
      <c r="D13" s="83"/>
      <c r="E13" s="83"/>
      <c r="F13" s="83"/>
      <c r="G13" s="83"/>
      <c r="H13" s="83"/>
    </row>
    <row r="14" spans="1:8" ht="15.75">
      <c r="A14" s="83"/>
      <c r="B14" s="83"/>
      <c r="C14" s="83"/>
      <c r="D14" s="83"/>
      <c r="E14" s="83"/>
      <c r="F14" s="83"/>
      <c r="G14" s="83"/>
      <c r="H14" s="83"/>
    </row>
    <row r="15" spans="1:8" ht="15.75">
      <c r="A15" s="83"/>
      <c r="B15" s="83"/>
      <c r="C15" s="83"/>
      <c r="D15" s="83"/>
      <c r="E15" s="83"/>
      <c r="F15" s="83"/>
      <c r="G15" s="83"/>
      <c r="H15" s="83"/>
    </row>
    <row r="16" spans="1:8" ht="15.75">
      <c r="A16" s="84" t="s">
        <v>354</v>
      </c>
      <c r="B16" s="83"/>
      <c r="C16" s="105" t="s">
        <v>331</v>
      </c>
      <c r="D16" s="105"/>
      <c r="E16" s="105"/>
      <c r="F16" s="105"/>
      <c r="G16" s="83"/>
      <c r="H16" s="83"/>
    </row>
    <row r="17" spans="1:8" ht="15.75">
      <c r="A17" s="83"/>
      <c r="B17" s="83"/>
      <c r="C17" s="83"/>
      <c r="D17" s="83"/>
      <c r="E17" s="83"/>
      <c r="F17" s="83"/>
      <c r="G17" s="83"/>
      <c r="H17" s="83"/>
    </row>
    <row r="18" spans="1:8" ht="15.75">
      <c r="A18" s="108" t="s">
        <v>361</v>
      </c>
      <c r="B18" s="108"/>
      <c r="C18" s="108"/>
      <c r="D18" s="108"/>
      <c r="E18" s="108"/>
      <c r="F18" s="108"/>
      <c r="G18" s="108"/>
      <c r="H18" s="108"/>
    </row>
    <row r="19" spans="1:8" ht="15.75">
      <c r="A19" s="108" t="s">
        <v>362</v>
      </c>
      <c r="B19" s="108"/>
      <c r="C19" s="108"/>
      <c r="D19" s="108"/>
      <c r="E19" s="108"/>
      <c r="F19" s="108"/>
      <c r="G19" s="108"/>
      <c r="H19" s="108"/>
    </row>
    <row r="20" spans="1:10" ht="15.75">
      <c r="A20" s="107" t="s">
        <v>331</v>
      </c>
      <c r="B20" s="107"/>
      <c r="C20" s="109" t="s">
        <v>356</v>
      </c>
      <c r="D20" s="109"/>
      <c r="E20" s="107" t="s">
        <v>331</v>
      </c>
      <c r="F20" s="107"/>
      <c r="G20" s="109" t="s">
        <v>357</v>
      </c>
      <c r="H20" s="109"/>
      <c r="I20" s="74"/>
      <c r="J20" s="74"/>
    </row>
    <row r="21" spans="1:8" ht="15.75">
      <c r="A21" s="107" t="s">
        <v>331</v>
      </c>
      <c r="B21" s="107"/>
      <c r="C21" s="110" t="s">
        <v>360</v>
      </c>
      <c r="D21" s="110"/>
      <c r="E21" s="110"/>
      <c r="F21" s="76"/>
      <c r="G21" s="104" t="s">
        <v>363</v>
      </c>
      <c r="H21" s="104"/>
    </row>
    <row r="22" spans="1:8" ht="15.75">
      <c r="A22" s="75"/>
      <c r="B22" s="108" t="s">
        <v>364</v>
      </c>
      <c r="C22" s="108"/>
      <c r="D22" s="108"/>
      <c r="E22" s="108"/>
      <c r="F22" s="108"/>
      <c r="G22" s="108"/>
      <c r="H22" s="108"/>
    </row>
    <row r="23" spans="1:8" ht="15.75">
      <c r="A23" s="84" t="s">
        <v>365</v>
      </c>
      <c r="B23" s="83"/>
      <c r="C23" s="83"/>
      <c r="D23" s="83"/>
      <c r="E23" s="83"/>
      <c r="F23" s="83"/>
      <c r="G23" s="83"/>
      <c r="H23" s="83"/>
    </row>
    <row r="24" spans="1:8" ht="15.75">
      <c r="A24" s="84"/>
      <c r="B24" s="83"/>
      <c r="C24" s="83"/>
      <c r="D24" s="83"/>
      <c r="E24" s="83"/>
      <c r="F24" s="83"/>
      <c r="G24" s="83"/>
      <c r="H24" s="83"/>
    </row>
    <row r="25" spans="1:8" ht="15.75">
      <c r="A25" s="83"/>
      <c r="B25" s="83"/>
      <c r="C25" s="83"/>
      <c r="D25" s="83"/>
      <c r="E25" s="83"/>
      <c r="F25" s="83"/>
      <c r="G25" s="83"/>
      <c r="H25" s="83"/>
    </row>
    <row r="26" spans="1:8" ht="15.75">
      <c r="A26" s="77" t="s">
        <v>358</v>
      </c>
      <c r="B26" s="107" t="s">
        <v>331</v>
      </c>
      <c r="C26" s="107"/>
      <c r="D26" s="77" t="s">
        <v>359</v>
      </c>
      <c r="E26" s="78"/>
      <c r="F26" s="85"/>
      <c r="G26" s="85"/>
      <c r="H26" s="86"/>
    </row>
    <row r="27" spans="1:8" ht="15.75">
      <c r="A27" s="83"/>
      <c r="B27" s="83"/>
      <c r="C27" s="83"/>
      <c r="D27" s="83"/>
      <c r="E27" s="83"/>
      <c r="F27" s="83"/>
      <c r="G27" s="83"/>
      <c r="H27" s="83"/>
    </row>
    <row r="28" spans="1:8" ht="15.75">
      <c r="A28" s="83"/>
      <c r="B28" s="83"/>
      <c r="C28" s="83"/>
      <c r="D28" s="83"/>
      <c r="E28" s="83"/>
      <c r="F28" s="83"/>
      <c r="G28" s="83"/>
      <c r="H28" s="83"/>
    </row>
    <row r="29" spans="1:8" ht="15.75">
      <c r="A29" s="83"/>
      <c r="B29" s="83"/>
      <c r="C29" s="83"/>
      <c r="D29" s="83"/>
      <c r="E29" s="83"/>
      <c r="F29" s="83"/>
      <c r="G29" s="83"/>
      <c r="H29" s="83"/>
    </row>
    <row r="30" spans="1:8" ht="15.75">
      <c r="A30" s="83"/>
      <c r="B30" s="106" t="s">
        <v>366</v>
      </c>
      <c r="C30" s="106"/>
      <c r="D30" s="105"/>
      <c r="E30" s="105"/>
      <c r="F30" s="105"/>
      <c r="G30" s="105"/>
      <c r="H30" s="105"/>
    </row>
    <row r="31" spans="1:8" ht="15.75">
      <c r="A31" s="83"/>
      <c r="B31" s="82"/>
      <c r="C31" s="81" t="s">
        <v>367</v>
      </c>
      <c r="D31" s="107"/>
      <c r="E31" s="107"/>
      <c r="F31" s="77"/>
      <c r="G31" s="77"/>
      <c r="H31" s="77"/>
    </row>
    <row r="32" spans="1:8" ht="15.75">
      <c r="A32" s="104" t="s">
        <v>327</v>
      </c>
      <c r="B32" s="104"/>
      <c r="C32" s="104"/>
      <c r="D32" s="104"/>
      <c r="E32" s="104"/>
      <c r="F32" s="104"/>
      <c r="G32" s="104"/>
      <c r="H32" s="104"/>
    </row>
    <row r="33" spans="1:8" ht="15.75">
      <c r="A33" s="104" t="s">
        <v>328</v>
      </c>
      <c r="B33" s="104"/>
      <c r="C33" s="104"/>
      <c r="D33" s="104"/>
      <c r="E33" s="104"/>
      <c r="F33" s="104"/>
      <c r="G33" s="104"/>
      <c r="H33" s="104"/>
    </row>
    <row r="34" spans="1:8" ht="15.75">
      <c r="A34" s="83"/>
      <c r="B34" s="83"/>
      <c r="C34" s="83"/>
      <c r="D34" s="83"/>
      <c r="E34" s="83"/>
      <c r="F34" s="83"/>
      <c r="G34" s="83"/>
      <c r="H34" s="83"/>
    </row>
    <row r="35" spans="1:8" ht="15.75">
      <c r="A35" s="87" t="s">
        <v>374</v>
      </c>
      <c r="B35" s="88"/>
      <c r="C35" s="88"/>
      <c r="D35" s="88"/>
      <c r="E35" s="88"/>
      <c r="F35" s="88"/>
      <c r="G35" s="83"/>
      <c r="H35" s="83"/>
    </row>
    <row r="36" spans="1:8" ht="15.75">
      <c r="A36" s="83"/>
      <c r="B36" s="83"/>
      <c r="C36" s="83"/>
      <c r="D36" s="83"/>
      <c r="E36" s="83"/>
      <c r="F36" s="83"/>
      <c r="G36" s="83"/>
      <c r="H36" s="83"/>
    </row>
    <row r="37" spans="1:8" ht="15.75">
      <c r="A37" s="83"/>
      <c r="B37" s="83"/>
      <c r="C37" s="83"/>
      <c r="D37" s="83"/>
      <c r="E37" s="83"/>
      <c r="F37" s="83"/>
      <c r="G37" s="83"/>
      <c r="H37" s="83"/>
    </row>
    <row r="38" spans="1:8" ht="15.75">
      <c r="A38" s="83"/>
      <c r="B38" s="83"/>
      <c r="C38" s="83"/>
      <c r="D38" s="83"/>
      <c r="E38" s="83"/>
      <c r="F38" s="83"/>
      <c r="G38" s="83"/>
      <c r="H38" s="83"/>
    </row>
  </sheetData>
  <sheetProtection password="EDE6" sheet="1" objects="1" scenarios="1"/>
  <mergeCells count="18">
    <mergeCell ref="A21:B21"/>
    <mergeCell ref="B26:C26"/>
    <mergeCell ref="C20:D20"/>
    <mergeCell ref="G20:H20"/>
    <mergeCell ref="C21:E21"/>
    <mergeCell ref="G21:H21"/>
    <mergeCell ref="B22:H22"/>
    <mergeCell ref="B10:E10"/>
    <mergeCell ref="C16:F16"/>
    <mergeCell ref="A20:B20"/>
    <mergeCell ref="A18:H18"/>
    <mergeCell ref="A19:H19"/>
    <mergeCell ref="E20:F20"/>
    <mergeCell ref="A32:H32"/>
    <mergeCell ref="A33:H33"/>
    <mergeCell ref="D30:H30"/>
    <mergeCell ref="B30:C30"/>
    <mergeCell ref="D31:E31"/>
  </mergeCells>
  <dataValidations count="14">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C16:F16">
      <formula1>"Escolha uma opção,CAHL,CCAAB,CCS,CECULT,CETEC,CFP"</formula1>
    </dataValidation>
    <dataValidation errorStyle="warning" type="textLength" allowBlank="1" showInputMessage="1" showErrorMessage="1" promptTitle="FORMA DE PREENCHIMENTO" prompt="Preencher o nome completo do docente, sem abreviações." errorTitle="FORMA DE PREENCHIMENTO" error="Preencher o nome completo do docente, sem abreviações." sqref="D30">
      <formula1>5</formula1>
      <formula2>50</formula2>
    </dataValidation>
    <dataValidation errorStyle="warning" type="whole" allowBlank="1" showInputMessage="1" showErrorMessage="1" promptTitle="FORMA DE PREENCHIMENTO" prompt="Informar os 7 (sete) números da sua matrícula Siape." errorTitle="FORMA DE PREENCHIMENTO" error="Informar os 7 (sete) números da sua matrícula Siape." sqref="D31">
      <formula1>0</formula1>
      <formula2>9999999</formula2>
    </dataValidation>
    <dataValidation errorStyle="warning" type="date" allowBlank="1" showInputMessage="1" showErrorMessage="1" promptTitle="FORMA DE PREENCHIMENTO" prompt="Informar dia / mês / ano do final do interstício. Ex: 25/07/2014." errorTitle="FORMA DE PREENCHIMENTO" error="Informar dia / mês / ano do final do interstício. Ex: 25/07/2014." sqref="A22">
      <formula1>38562</formula1>
      <formula2>47848</formula2>
    </dataValidation>
    <dataValidation errorStyle="warning" type="date" allowBlank="1" showInputMessage="1" showErrorMessage="1" promptTitle="FORMA DE PREENCHIMENTO" prompt="Informar dia / mês / ano do ínicio do interstício. Ex: 25/07/2014." errorTitle="FORMA DE PREENCHIMENTO" error="Informar dia / mês / ano do ínicio do interstício. Ex: 25/07/2014" sqref="F21">
      <formula1>38562</formula1>
      <formula2>47848</formula2>
    </dataValidation>
    <dataValidation errorStyle="warning" allowBlank="1" promptTitle="FORMA DE PREENCHIMENTO" prompt="Escolha uma das opções na caixa de diálogo. Clique na seta ao lado." errorTitle="FORMA DE PREENCHIMENTO" error="Escolha uma das opções na caixa de diálogo. Clique na seta ao lado." sqref="C21"/>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A21:B21">
      <formula1>",Auxiliar I,,Auxiliar II,,Assistente I,,Assistente II,,Adjunto I,,Adjunto II,,Adjunto III,, Adjunto IV,,Associado I,,Associado II,,Associado III,,Associado IV,,Titular,"</formula1>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E20:F20">
      <formula1>"Escolha uma opção,Auxiliar I,Auxiliar II,Assistente I,Assistente II,Adjunto I,Adjunto II,Adjunto III, Adjunto IV,Associado I,Associado II,Associado III,Associado IV"</formula1>
    </dataValidation>
    <dataValidation errorStyle="warning" allowBlank="1" showInputMessage="1" showErrorMessage="1" promptTitle="FORMA DE PREENCHIMENTO" prompt="Escolha uma das opções na caixa de diálogo. Clique na seta ao lado." errorTitle="FORMA DE PREENCHIMENTO" error="Escolha uma das opções na caixa de diálogo. Clique na seta ao lado." sqref="I20:J20"/>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B26">
      <formula1>"Escolha uma opção,Amargosa,Cachoeira,Cruz das Almas,Feira de Santana,Santo Amaro,Santo Antônio de Jesus"</formula1>
    </dataValidation>
    <dataValidation errorStyle="warning" allowBlank="1" showInputMessage="1" showErrorMessage="1" promptTitle="FORMA DE PREENCHIMENTO" prompt="Preencher o campo com dia / mês / ano. Ex: 25/07/2014." errorTitle="FORMA DE PREENCHIMENTO" error="Preencher o campo com dia / mês / ano. Ex: 25/07/2014." sqref="E26 H26"/>
    <dataValidation errorStyle="warning" allowBlank="1" promptTitle="FORMA DE PREENCHIMENTO" prompt="Preencher o campo com dia / mês / ano. Ex: 25/07/2014." errorTitle="FORMA DE PREENCHIMENTO" error="Preencher o campo com dia / mês / ano. Ex: 25/07/2014." sqref="F26:G26"/>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A20:B20">
      <formula1>"Escolha uma opção,Horizontal,,Vertical,"</formula1>
    </dataValidation>
    <dataValidation errorStyle="warning" type="list" allowBlank="1" showInputMessage="1" showErrorMessage="1" promptTitle="FORMA DE PREENCHIMENTO" prompt="Escolha uma das opções na caixa de diálogo. Clique na seta ao lado." errorTitle="FORMA DE PREENCHIMENTO" error="Escolha uma das opções na caixa de diálogo. Clique na seta ao lado." sqref="B10:E10">
      <formula1>"Escolha o centro,Artes, Humanidades e Letras,Ciência e Tecnologia em Energia e Sustentabilidade,Ciências Agrárias, Ambientais e Biológicas,Ciências da Saúde,Ciências Exatas e Tecnológicas,Cultura, Linguagens e Tecnologias Aplicadas,Formação de Professores"</formula1>
    </dataValidation>
  </dataValidations>
  <printOptions/>
  <pageMargins left="0.75" right="0.75" top="1" bottom="1" header="0.492125985" footer="0.49212598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comerlato</dc:creator>
  <cp:keywords/>
  <dc:description/>
  <cp:lastModifiedBy>Carlos Costa</cp:lastModifiedBy>
  <cp:lastPrinted>2014-03-09T19:48:55Z</cp:lastPrinted>
  <dcterms:created xsi:type="dcterms:W3CDTF">2014-02-26T01:04:19Z</dcterms:created>
  <dcterms:modified xsi:type="dcterms:W3CDTF">2014-03-09T20:18:57Z</dcterms:modified>
  <cp:category/>
  <cp:version/>
  <cp:contentType/>
  <cp:contentStatus/>
</cp:coreProperties>
</file>